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648" windowWidth="14808" windowHeight="7476" tabRatio="994"/>
  </bookViews>
  <sheets>
    <sheet name="титул лист" sheetId="18" r:id="rId1"/>
    <sheet name="день 1" sheetId="2" r:id="rId2"/>
    <sheet name="день 2" sheetId="27" r:id="rId3"/>
    <sheet name="день 3" sheetId="28" r:id="rId4"/>
    <sheet name="день 4" sheetId="29" r:id="rId5"/>
    <sheet name="день 5" sheetId="30" r:id="rId6"/>
    <sheet name="день 6" sheetId="31" r:id="rId7"/>
    <sheet name="день 7" sheetId="32" r:id="rId8"/>
    <sheet name="день 8" sheetId="33" r:id="rId9"/>
    <sheet name="день 9" sheetId="34" r:id="rId10"/>
    <sheet name="день 10" sheetId="35" r:id="rId11"/>
    <sheet name="день 11" sheetId="36" r:id="rId12"/>
    <sheet name="день 12" sheetId="37" r:id="rId13"/>
  </sheets>
  <definedNames>
    <definedName name="_xlnm.Print_Area" localSheetId="10">'день 10'!$A$1:$R$105</definedName>
  </definedNames>
  <calcPr calcId="145621"/>
</workbook>
</file>

<file path=xl/calcChain.xml><?xml version="1.0" encoding="utf-8"?>
<calcChain xmlns="http://schemas.openxmlformats.org/spreadsheetml/2006/main">
  <c r="P33" i="28" l="1"/>
  <c r="O33" i="28"/>
  <c r="N33" i="28"/>
  <c r="M33" i="28"/>
  <c r="L33" i="28"/>
  <c r="K33" i="28"/>
  <c r="J33" i="28"/>
  <c r="I33" i="28"/>
  <c r="H33" i="28"/>
  <c r="G33" i="28"/>
  <c r="F33" i="28"/>
  <c r="E33" i="28"/>
  <c r="P106" i="28"/>
  <c r="O106" i="28"/>
  <c r="N106" i="28"/>
  <c r="M106" i="28"/>
  <c r="M107" i="28" s="1"/>
  <c r="L106" i="28"/>
  <c r="K106" i="28"/>
  <c r="K107" i="28" s="1"/>
  <c r="J106" i="28"/>
  <c r="J107" i="28" s="1"/>
  <c r="I106" i="28"/>
  <c r="H106" i="28"/>
  <c r="G106" i="28"/>
  <c r="F106" i="28"/>
  <c r="E106" i="28"/>
  <c r="P102" i="2"/>
  <c r="P104" i="2" s="1"/>
  <c r="P105" i="2" s="1"/>
  <c r="O102" i="2"/>
  <c r="O104" i="2" s="1"/>
  <c r="O105" i="2" s="1"/>
  <c r="N102" i="2"/>
  <c r="N104" i="2"/>
  <c r="N105" i="2" s="1"/>
  <c r="M102" i="2"/>
  <c r="L102" i="2"/>
  <c r="K102" i="2"/>
  <c r="K104" i="2" s="1"/>
  <c r="K105" i="2" s="1"/>
  <c r="J102" i="2"/>
  <c r="J104" i="2" s="1"/>
  <c r="J105" i="2" s="1"/>
  <c r="I102" i="2"/>
  <c r="H102" i="2"/>
  <c r="G102" i="2"/>
  <c r="G104" i="2"/>
  <c r="F102" i="2"/>
  <c r="F104" i="2"/>
  <c r="E102" i="2"/>
  <c r="P104" i="35"/>
  <c r="O104" i="35"/>
  <c r="N104" i="35"/>
  <c r="M104" i="35"/>
  <c r="L104" i="35"/>
  <c r="K104" i="35"/>
  <c r="K105" i="35" s="1"/>
  <c r="J104" i="35"/>
  <c r="I104" i="35"/>
  <c r="H104" i="35"/>
  <c r="G104" i="35"/>
  <c r="G105" i="35" s="1"/>
  <c r="F104" i="35"/>
  <c r="E104" i="35"/>
  <c r="E105" i="35" s="1"/>
  <c r="P61" i="36"/>
  <c r="O61" i="36"/>
  <c r="N61" i="36"/>
  <c r="M61" i="36"/>
  <c r="L61" i="36"/>
  <c r="K61" i="36"/>
  <c r="J61" i="36"/>
  <c r="I61" i="36"/>
  <c r="H61" i="36"/>
  <c r="G61" i="36"/>
  <c r="F61" i="36"/>
  <c r="F93" i="36"/>
  <c r="P26" i="36"/>
  <c r="O26" i="36"/>
  <c r="N26" i="36"/>
  <c r="M26" i="36"/>
  <c r="M93" i="36" s="1"/>
  <c r="L26" i="36"/>
  <c r="K26" i="36"/>
  <c r="J26" i="36"/>
  <c r="I26" i="36"/>
  <c r="I93" i="36" s="1"/>
  <c r="H26" i="36"/>
  <c r="G26" i="36"/>
  <c r="F26" i="36"/>
  <c r="E26" i="36"/>
  <c r="P92" i="36"/>
  <c r="O92" i="36"/>
  <c r="N92" i="36"/>
  <c r="N93" i="36"/>
  <c r="M92" i="36"/>
  <c r="L92" i="36"/>
  <c r="L93" i="36"/>
  <c r="K92" i="36"/>
  <c r="J92" i="36"/>
  <c r="I92" i="36"/>
  <c r="H92" i="36"/>
  <c r="H93" i="36" s="1"/>
  <c r="G92" i="36"/>
  <c r="F92" i="36"/>
  <c r="E92" i="36"/>
  <c r="E93" i="36" s="1"/>
  <c r="P110" i="27"/>
  <c r="O110" i="27"/>
  <c r="N110" i="27"/>
  <c r="M110" i="27"/>
  <c r="L110" i="27"/>
  <c r="L111" i="27"/>
  <c r="K110" i="27"/>
  <c r="J110" i="27"/>
  <c r="J111" i="27" s="1"/>
  <c r="I110" i="27"/>
  <c r="I111" i="27"/>
  <c r="G110" i="27"/>
  <c r="F110" i="27"/>
  <c r="F111" i="27" s="1"/>
  <c r="P83" i="27"/>
  <c r="O83" i="27"/>
  <c r="N83" i="27"/>
  <c r="N111" i="27"/>
  <c r="M83" i="27"/>
  <c r="L83" i="27"/>
  <c r="K83" i="27"/>
  <c r="J83" i="27"/>
  <c r="I83" i="27"/>
  <c r="H83" i="27"/>
  <c r="G83" i="27"/>
  <c r="G111" i="27" s="1"/>
  <c r="F83" i="27"/>
  <c r="P34" i="27"/>
  <c r="P111" i="27" s="1"/>
  <c r="O34" i="27"/>
  <c r="O111" i="27"/>
  <c r="N34" i="27"/>
  <c r="M34" i="27"/>
  <c r="M111" i="27" s="1"/>
  <c r="L34" i="27"/>
  <c r="K34" i="27"/>
  <c r="K111" i="27" s="1"/>
  <c r="J34" i="27"/>
  <c r="I34" i="27"/>
  <c r="H34" i="27"/>
  <c r="G34" i="27"/>
  <c r="F34" i="27"/>
  <c r="J93" i="36"/>
  <c r="G93" i="36"/>
  <c r="O93" i="36"/>
  <c r="P93" i="36"/>
  <c r="K93" i="36"/>
  <c r="H91" i="27"/>
  <c r="H110" i="27" s="1"/>
  <c r="H111" i="27" s="1"/>
  <c r="E91" i="27"/>
  <c r="E110" i="27" s="1"/>
  <c r="E111" i="27" s="1"/>
  <c r="P73" i="35"/>
  <c r="O73" i="35"/>
  <c r="O105" i="35"/>
  <c r="N73" i="35"/>
  <c r="M73" i="35"/>
  <c r="L73" i="35"/>
  <c r="L105" i="35" s="1"/>
  <c r="K73" i="35"/>
  <c r="J73" i="35"/>
  <c r="I73" i="35"/>
  <c r="H73" i="35"/>
  <c r="G73" i="35"/>
  <c r="F73" i="35"/>
  <c r="P36" i="35"/>
  <c r="O36" i="35"/>
  <c r="N36" i="35"/>
  <c r="N105" i="35" s="1"/>
  <c r="M36" i="35"/>
  <c r="L36" i="35"/>
  <c r="K36" i="35"/>
  <c r="J36" i="35"/>
  <c r="I36" i="35"/>
  <c r="H36" i="35"/>
  <c r="H105" i="35" s="1"/>
  <c r="G36" i="35"/>
  <c r="F36" i="35"/>
  <c r="F105" i="35" s="1"/>
  <c r="P105" i="35"/>
  <c r="P99" i="34"/>
  <c r="P100" i="34" s="1"/>
  <c r="O99" i="34"/>
  <c r="N99" i="34"/>
  <c r="M99" i="34"/>
  <c r="M100" i="34" s="1"/>
  <c r="L99" i="34"/>
  <c r="K99" i="34"/>
  <c r="J99" i="34"/>
  <c r="I99" i="34"/>
  <c r="I100" i="34" s="1"/>
  <c r="H99" i="34"/>
  <c r="G99" i="34"/>
  <c r="F99" i="34"/>
  <c r="E99" i="34"/>
  <c r="E100" i="34" s="1"/>
  <c r="P73" i="34"/>
  <c r="O73" i="34"/>
  <c r="N73" i="34"/>
  <c r="M73" i="34"/>
  <c r="L73" i="34"/>
  <c r="K73" i="34"/>
  <c r="J73" i="34"/>
  <c r="I73" i="34"/>
  <c r="H73" i="34"/>
  <c r="G73" i="34"/>
  <c r="F73" i="34"/>
  <c r="P30" i="34"/>
  <c r="O30" i="34"/>
  <c r="N30" i="34"/>
  <c r="N100" i="34" s="1"/>
  <c r="M30" i="34"/>
  <c r="L30" i="34"/>
  <c r="K30" i="34"/>
  <c r="J30" i="34"/>
  <c r="J100" i="34" s="1"/>
  <c r="I30" i="34"/>
  <c r="H30" i="34"/>
  <c r="H100" i="34"/>
  <c r="G30" i="34"/>
  <c r="F30" i="34"/>
  <c r="P105" i="33"/>
  <c r="O105" i="33"/>
  <c r="N105" i="33"/>
  <c r="M105" i="33"/>
  <c r="L105" i="33"/>
  <c r="K105" i="33"/>
  <c r="K106" i="33" s="1"/>
  <c r="J105" i="33"/>
  <c r="J106" i="33" s="1"/>
  <c r="I105" i="33"/>
  <c r="H105" i="33"/>
  <c r="H106" i="33" s="1"/>
  <c r="G105" i="33"/>
  <c r="G106" i="33" s="1"/>
  <c r="F105" i="33"/>
  <c r="F106" i="33" s="1"/>
  <c r="P73" i="33"/>
  <c r="O73" i="33"/>
  <c r="O106" i="33" s="1"/>
  <c r="N73" i="33"/>
  <c r="M73" i="33"/>
  <c r="L73" i="33"/>
  <c r="K73" i="33"/>
  <c r="J73" i="33"/>
  <c r="I73" i="33"/>
  <c r="H73" i="33"/>
  <c r="G73" i="33"/>
  <c r="F73" i="33"/>
  <c r="P25" i="33"/>
  <c r="P106" i="33" s="1"/>
  <c r="O25" i="33"/>
  <c r="N25" i="33"/>
  <c r="M25" i="33"/>
  <c r="M106" i="33"/>
  <c r="L25" i="33"/>
  <c r="K25" i="33"/>
  <c r="J25" i="33"/>
  <c r="I25" i="33"/>
  <c r="I106" i="33" s="1"/>
  <c r="H25" i="33"/>
  <c r="G25" i="33"/>
  <c r="F25" i="33"/>
  <c r="P105" i="32"/>
  <c r="O105" i="32"/>
  <c r="N105" i="32"/>
  <c r="N106" i="32" s="1"/>
  <c r="M105" i="32"/>
  <c r="L105" i="32"/>
  <c r="K105" i="32"/>
  <c r="K106" i="32" s="1"/>
  <c r="J105" i="32"/>
  <c r="I105" i="32"/>
  <c r="I106" i="32" s="1"/>
  <c r="H105" i="32"/>
  <c r="H106" i="32" s="1"/>
  <c r="G105" i="32"/>
  <c r="F105" i="32"/>
  <c r="P73" i="32"/>
  <c r="P106" i="32" s="1"/>
  <c r="O73" i="32"/>
  <c r="O106" i="32"/>
  <c r="N73" i="32"/>
  <c r="M73" i="32"/>
  <c r="M106" i="32" s="1"/>
  <c r="L73" i="32"/>
  <c r="K73" i="32"/>
  <c r="J73" i="32"/>
  <c r="J106" i="32" s="1"/>
  <c r="I73" i="32"/>
  <c r="H73" i="32"/>
  <c r="G73" i="32"/>
  <c r="F73" i="32"/>
  <c r="P28" i="32"/>
  <c r="O28" i="32"/>
  <c r="N28" i="32"/>
  <c r="M28" i="32"/>
  <c r="L28" i="32"/>
  <c r="K28" i="32"/>
  <c r="J28" i="32"/>
  <c r="I28" i="32"/>
  <c r="H28" i="32"/>
  <c r="G28" i="32"/>
  <c r="G106" i="32" s="1"/>
  <c r="F28" i="32"/>
  <c r="F106" i="32"/>
  <c r="P30" i="31"/>
  <c r="O30" i="31"/>
  <c r="N30" i="31"/>
  <c r="M30" i="31"/>
  <c r="L30" i="31"/>
  <c r="K30" i="31"/>
  <c r="K74" i="31" s="1"/>
  <c r="J30" i="31"/>
  <c r="I30" i="31"/>
  <c r="H30" i="31"/>
  <c r="G30" i="31"/>
  <c r="F30" i="31"/>
  <c r="P70" i="37"/>
  <c r="P71" i="37"/>
  <c r="O70" i="37"/>
  <c r="N70" i="37"/>
  <c r="M70" i="37"/>
  <c r="L70" i="37"/>
  <c r="L71" i="37" s="1"/>
  <c r="K70" i="37"/>
  <c r="J70" i="37"/>
  <c r="J71" i="37" s="1"/>
  <c r="I70" i="37"/>
  <c r="I71" i="37" s="1"/>
  <c r="H70" i="37"/>
  <c r="G70" i="37"/>
  <c r="F70" i="37"/>
  <c r="F71" i="37"/>
  <c r="P28" i="37"/>
  <c r="O28" i="37"/>
  <c r="N28" i="37"/>
  <c r="N71" i="37"/>
  <c r="M28" i="37"/>
  <c r="L28" i="37"/>
  <c r="K28" i="37"/>
  <c r="J28" i="37"/>
  <c r="I28" i="37"/>
  <c r="H28" i="37"/>
  <c r="G28" i="37"/>
  <c r="F28" i="37"/>
  <c r="E28" i="37"/>
  <c r="P103" i="30"/>
  <c r="O103" i="30"/>
  <c r="O104" i="30" s="1"/>
  <c r="N103" i="30"/>
  <c r="M103" i="30"/>
  <c r="L103" i="30"/>
  <c r="K103" i="30"/>
  <c r="K104" i="30" s="1"/>
  <c r="J103" i="30"/>
  <c r="I103" i="30"/>
  <c r="H103" i="30"/>
  <c r="G103" i="30"/>
  <c r="G104" i="30" s="1"/>
  <c r="F103" i="30"/>
  <c r="E103" i="30"/>
  <c r="P75" i="30"/>
  <c r="O75" i="30"/>
  <c r="N75" i="30"/>
  <c r="M75" i="30"/>
  <c r="L75" i="30"/>
  <c r="L104" i="30" s="1"/>
  <c r="K75" i="30"/>
  <c r="J75" i="30"/>
  <c r="I75" i="30"/>
  <c r="H75" i="30"/>
  <c r="H104" i="30" s="1"/>
  <c r="G75" i="30"/>
  <c r="F75" i="30"/>
  <c r="F104" i="30" s="1"/>
  <c r="P31" i="30"/>
  <c r="P104" i="30"/>
  <c r="O31" i="30"/>
  <c r="N31" i="30"/>
  <c r="M31" i="30"/>
  <c r="L31" i="30"/>
  <c r="K31" i="30"/>
  <c r="J31" i="30"/>
  <c r="I31" i="30"/>
  <c r="I104" i="30" s="1"/>
  <c r="H31" i="30"/>
  <c r="G31" i="30"/>
  <c r="F31" i="30"/>
  <c r="P86" i="29"/>
  <c r="P87" i="29" s="1"/>
  <c r="O86" i="29"/>
  <c r="O87" i="29"/>
  <c r="N86" i="29"/>
  <c r="M86" i="29"/>
  <c r="L86" i="29"/>
  <c r="L87" i="29"/>
  <c r="K86" i="29"/>
  <c r="K87" i="29" s="1"/>
  <c r="J86" i="29"/>
  <c r="I86" i="29"/>
  <c r="I87" i="29" s="1"/>
  <c r="H86" i="29"/>
  <c r="G86" i="29"/>
  <c r="F86" i="29"/>
  <c r="P64" i="29"/>
  <c r="O64" i="29"/>
  <c r="N64" i="29"/>
  <c r="N87" i="29" s="1"/>
  <c r="M64" i="29"/>
  <c r="L64" i="29"/>
  <c r="K64" i="29"/>
  <c r="J64" i="29"/>
  <c r="I64" i="29"/>
  <c r="H64" i="29"/>
  <c r="G64" i="29"/>
  <c r="F64" i="29"/>
  <c r="F87" i="29" s="1"/>
  <c r="P28" i="29"/>
  <c r="O28" i="29"/>
  <c r="N28" i="29"/>
  <c r="M28" i="29"/>
  <c r="L28" i="29"/>
  <c r="K28" i="29"/>
  <c r="J28" i="29"/>
  <c r="J87" i="29" s="1"/>
  <c r="I28" i="29"/>
  <c r="H28" i="29"/>
  <c r="G28" i="29"/>
  <c r="G87" i="29" s="1"/>
  <c r="F28" i="29"/>
  <c r="P75" i="28"/>
  <c r="O75" i="28"/>
  <c r="N75" i="28"/>
  <c r="N107" i="28" s="1"/>
  <c r="M75" i="28"/>
  <c r="L75" i="28"/>
  <c r="L107" i="28"/>
  <c r="K75" i="28"/>
  <c r="J75" i="28"/>
  <c r="I75" i="28"/>
  <c r="I107" i="28"/>
  <c r="H75" i="28"/>
  <c r="H107" i="28" s="1"/>
  <c r="G75" i="28"/>
  <c r="F75" i="28"/>
  <c r="F107" i="28" s="1"/>
  <c r="P73" i="31"/>
  <c r="P74" i="31" s="1"/>
  <c r="O73" i="31"/>
  <c r="O74" i="31"/>
  <c r="N73" i="31"/>
  <c r="M73" i="31"/>
  <c r="M74" i="31"/>
  <c r="L73" i="31"/>
  <c r="L74" i="31" s="1"/>
  <c r="K73" i="31"/>
  <c r="J73" i="31"/>
  <c r="J74" i="31" s="1"/>
  <c r="I73" i="31"/>
  <c r="I74" i="31" s="1"/>
  <c r="H73" i="31"/>
  <c r="H74" i="31" s="1"/>
  <c r="G73" i="31"/>
  <c r="G74" i="31" s="1"/>
  <c r="F73" i="31"/>
  <c r="F74" i="31" s="1"/>
  <c r="E30" i="31"/>
  <c r="M104" i="2"/>
  <c r="M105" i="2"/>
  <c r="L104" i="2"/>
  <c r="I104" i="2"/>
  <c r="I105" i="2" s="1"/>
  <c r="H104" i="2"/>
  <c r="P81" i="2"/>
  <c r="O81" i="2"/>
  <c r="N81" i="2"/>
  <c r="M81" i="2"/>
  <c r="L81" i="2"/>
  <c r="L105" i="2" s="1"/>
  <c r="K81" i="2"/>
  <c r="J81" i="2"/>
  <c r="I81" i="2"/>
  <c r="H81" i="2"/>
  <c r="H105" i="2"/>
  <c r="G81" i="2"/>
  <c r="F81" i="2"/>
  <c r="P27" i="2"/>
  <c r="O27" i="2"/>
  <c r="N27" i="2"/>
  <c r="M27" i="2"/>
  <c r="L27" i="2"/>
  <c r="K27" i="2"/>
  <c r="J27" i="2"/>
  <c r="I27" i="2"/>
  <c r="H27" i="2"/>
  <c r="G27" i="2"/>
  <c r="F27" i="2"/>
  <c r="E86" i="29"/>
  <c r="E104" i="2"/>
  <c r="E105" i="2"/>
  <c r="E105" i="33"/>
  <c r="E105" i="32"/>
  <c r="E36" i="35"/>
  <c r="E30" i="34"/>
  <c r="E28" i="32"/>
  <c r="E28" i="29"/>
  <c r="E25" i="33"/>
  <c r="E73" i="32"/>
  <c r="E31" i="30"/>
  <c r="E64" i="29"/>
  <c r="E75" i="28"/>
  <c r="E107" i="28" s="1"/>
  <c r="E61" i="36"/>
  <c r="E73" i="34"/>
  <c r="E73" i="35"/>
  <c r="E73" i="33"/>
  <c r="E106" i="33" s="1"/>
  <c r="E70" i="37"/>
  <c r="E71" i="37" s="1"/>
  <c r="E72" i="37" s="1"/>
  <c r="E73" i="31"/>
  <c r="E74" i="31" s="1"/>
  <c r="E27" i="2"/>
  <c r="E81" i="2"/>
  <c r="E75" i="30"/>
  <c r="E34" i="27"/>
  <c r="E83" i="27"/>
  <c r="N104" i="30"/>
  <c r="O107" i="28"/>
  <c r="G71" i="37"/>
  <c r="K71" i="37"/>
  <c r="O71" i="37"/>
  <c r="N74" i="31"/>
  <c r="L106" i="33"/>
  <c r="H87" i="29"/>
  <c r="G107" i="28"/>
  <c r="H71" i="37"/>
  <c r="F100" i="34"/>
  <c r="O100" i="34"/>
  <c r="N106" i="33"/>
  <c r="L106" i="32"/>
  <c r="M87" i="29"/>
  <c r="P107" i="28"/>
  <c r="L100" i="34"/>
  <c r="J104" i="30"/>
  <c r="M104" i="30"/>
  <c r="E87" i="29"/>
  <c r="F105" i="2"/>
  <c r="I105" i="35"/>
  <c r="M105" i="35"/>
  <c r="G105" i="2"/>
  <c r="E104" i="30"/>
  <c r="M71" i="37"/>
  <c r="M72" i="37" s="1"/>
  <c r="E106" i="32"/>
  <c r="J105" i="35"/>
  <c r="G100" i="34"/>
  <c r="K100" i="34"/>
  <c r="O72" i="37" l="1"/>
  <c r="K72" i="37"/>
  <c r="J72" i="37"/>
  <c r="G72" i="37"/>
  <c r="H72" i="37"/>
  <c r="P72" i="37"/>
  <c r="L72" i="37"/>
  <c r="N72" i="37"/>
  <c r="F72" i="37"/>
  <c r="I72" i="37"/>
</calcChain>
</file>

<file path=xl/sharedStrings.xml><?xml version="1.0" encoding="utf-8"?>
<sst xmlns="http://schemas.openxmlformats.org/spreadsheetml/2006/main" count="1895" uniqueCount="307">
  <si>
    <t>Каша ячневая молочная вязкая</t>
  </si>
  <si>
    <t>Крупа ячневая</t>
  </si>
  <si>
    <t>Сахар</t>
  </si>
  <si>
    <t>Соль</t>
  </si>
  <si>
    <t>Масло сливочное</t>
  </si>
  <si>
    <t>Молоко сухое</t>
  </si>
  <si>
    <t>Хлеб пшеничный</t>
  </si>
  <si>
    <t>Кофейный напиток</t>
  </si>
  <si>
    <t>Картофель</t>
  </si>
  <si>
    <t>Морковь</t>
  </si>
  <si>
    <t>Лук репчатый</t>
  </si>
  <si>
    <t>Лист лавровый</t>
  </si>
  <si>
    <t>Сметана</t>
  </si>
  <si>
    <t>Зелень</t>
  </si>
  <si>
    <t>Крупа рисовая</t>
  </si>
  <si>
    <t>Масло растительное</t>
  </si>
  <si>
    <t>Рассольник ленинградский</t>
  </si>
  <si>
    <t>Мука пшеничная</t>
  </si>
  <si>
    <t>Каша гречневая рассыпчатая</t>
  </si>
  <si>
    <t>-</t>
  </si>
  <si>
    <t>Лимонная кислота</t>
  </si>
  <si>
    <t>Чай-заварка:</t>
  </si>
  <si>
    <t>Молоко</t>
  </si>
  <si>
    <t>Какао-порошок</t>
  </si>
  <si>
    <t>Свекольник</t>
  </si>
  <si>
    <t>Сухари</t>
  </si>
  <si>
    <t>Вода</t>
  </si>
  <si>
    <t>Картофельное пюре</t>
  </si>
  <si>
    <t>Яблоки свежие</t>
  </si>
  <si>
    <t>Чай с лимоном</t>
  </si>
  <si>
    <t>Лимон</t>
  </si>
  <si>
    <t>Крупа пшенная</t>
  </si>
  <si>
    <t>Суп из овощей</t>
  </si>
  <si>
    <t>Печень говяжья по-строгановски</t>
  </si>
  <si>
    <t>Омлет натуральный</t>
  </si>
  <si>
    <t>Яйца</t>
  </si>
  <si>
    <t>Крупа манная</t>
  </si>
  <si>
    <t>Петрушка (корень)</t>
  </si>
  <si>
    <t>Суп картофельный с бобовыми</t>
  </si>
  <si>
    <t>Макаронные изделия</t>
  </si>
  <si>
    <t>Каша "Дружба"</t>
  </si>
  <si>
    <t>Творог</t>
  </si>
  <si>
    <t>Сухари панировочные</t>
  </si>
  <si>
    <t>Ванилин</t>
  </si>
  <si>
    <t>Говядина</t>
  </si>
  <si>
    <t>Омлет с сыром</t>
  </si>
  <si>
    <t>Сыр голландский</t>
  </si>
  <si>
    <t>Щи из свежей капусты с картофелем</t>
  </si>
  <si>
    <t>Плов из отварной птицы</t>
  </si>
  <si>
    <t>Рыба, тушенная в томате с овощами</t>
  </si>
  <si>
    <t>Корица</t>
  </si>
  <si>
    <t>Крахмал</t>
  </si>
  <si>
    <t xml:space="preserve">муниципального бюджетного общеобразовательного учреждения города Новосибирска </t>
  </si>
  <si>
    <t>"Средняя общеобразовательная школа № 162 с углубленным изучением французского языка"</t>
  </si>
  <si>
    <t>Р</t>
  </si>
  <si>
    <t>Mg</t>
  </si>
  <si>
    <t>Fe</t>
  </si>
  <si>
    <t>C</t>
  </si>
  <si>
    <t>A</t>
  </si>
  <si>
    <t>Кофейный напиток с молоком (1-й вариант)</t>
  </si>
  <si>
    <t>Соки овощные, фруктовые и ягодные</t>
  </si>
  <si>
    <t>Компот из плодов или ягод сушеных</t>
  </si>
  <si>
    <t>Чай с сахаром, вареньем, медом</t>
  </si>
  <si>
    <t>Соус молочный сладкий</t>
  </si>
  <si>
    <t>Суп молочный с макаронными изделиями</t>
  </si>
  <si>
    <t>Каша манная молочная жидкая</t>
  </si>
  <si>
    <t>Компот из свежих плодов или ягод</t>
  </si>
  <si>
    <t>Каша молочная пшеничная (кукурузная) жидкая</t>
  </si>
  <si>
    <t>Ватрушки с творожным, овощным, фруктовым, сладким фаршем</t>
  </si>
  <si>
    <t>Томат-паста 25% сухих в-в</t>
  </si>
  <si>
    <t>Примерное 12-ти дневное меню</t>
  </si>
  <si>
    <t>Гуляш из говядины</t>
  </si>
  <si>
    <t>Напиток клюквенный</t>
  </si>
  <si>
    <t>Кисель из свежих ягод</t>
  </si>
  <si>
    <t>Соус сметанный:</t>
  </si>
  <si>
    <t>Макаронные изделия отварные</t>
  </si>
  <si>
    <t>Рис припущенный</t>
  </si>
  <si>
    <t>Компот из яблок с лимоном</t>
  </si>
  <si>
    <t>Кета</t>
  </si>
  <si>
    <t>Борщ с капустой и картофелем</t>
  </si>
  <si>
    <t>Суп крестьянский с крупой</t>
  </si>
  <si>
    <t>Сборник рецептур</t>
  </si>
  <si>
    <t>Прием пищи, наименование блюда</t>
  </si>
  <si>
    <t>Масса порции</t>
  </si>
  <si>
    <t>№ 
рец.</t>
  </si>
  <si>
    <t>Б</t>
  </si>
  <si>
    <t>Ж</t>
  </si>
  <si>
    <t>У</t>
  </si>
  <si>
    <t>Пищевые вещества (г)</t>
  </si>
  <si>
    <t>ЭЦ (ккал)</t>
  </si>
  <si>
    <t>Витамины (мг)</t>
  </si>
  <si>
    <t>B1</t>
  </si>
  <si>
    <t>Е</t>
  </si>
  <si>
    <t>Са</t>
  </si>
  <si>
    <t>Минеральные вещества (мг)</t>
  </si>
  <si>
    <t>Завтрак</t>
  </si>
  <si>
    <t>Сыр</t>
  </si>
  <si>
    <t>Обед</t>
  </si>
  <si>
    <t>Полдник</t>
  </si>
  <si>
    <t>200/5</t>
  </si>
  <si>
    <t>ИТОГО</t>
  </si>
  <si>
    <t>141,
261</t>
  </si>
  <si>
    <t>Пудинг из творога с рисом</t>
  </si>
  <si>
    <t>Какао с молоком сгущенным</t>
  </si>
  <si>
    <t>Молоко цельное сгущенное с сахаром</t>
  </si>
  <si>
    <t xml:space="preserve">Чай </t>
  </si>
  <si>
    <t>Чай с молоком (2 вариант)</t>
  </si>
  <si>
    <t xml:space="preserve">Чай  </t>
  </si>
  <si>
    <t>Сыр (порциями)</t>
  </si>
  <si>
    <t>Петрушка-корень</t>
  </si>
  <si>
    <t>Макаронные изделия отварные с овощами</t>
  </si>
  <si>
    <t>Кофейный напиток на сгущенном молоке</t>
  </si>
  <si>
    <t xml:space="preserve">Кофейный напиток  </t>
  </si>
  <si>
    <t>Рыба, запеченная в сметанном соусе</t>
  </si>
  <si>
    <t>Гарнир (макаронные изделия отварные):</t>
  </si>
  <si>
    <t>Сардельки</t>
  </si>
  <si>
    <t>Соус томатный</t>
  </si>
  <si>
    <t>205,
265</t>
  </si>
  <si>
    <t>Курага</t>
  </si>
  <si>
    <t>Суп картофельный с клецками</t>
  </si>
  <si>
    <t>250/30</t>
  </si>
  <si>
    <t>Клецки:</t>
  </si>
  <si>
    <t>Мясо тушеное</t>
  </si>
  <si>
    <t>Соус:</t>
  </si>
  <si>
    <t>191,
256</t>
  </si>
  <si>
    <t>Сок яблочный</t>
  </si>
  <si>
    <t>250/10</t>
  </si>
  <si>
    <t>Капуста белокочанная</t>
  </si>
  <si>
    <t>Черная смородина</t>
  </si>
  <si>
    <t>Огурцы соленые</t>
  </si>
  <si>
    <t>Крупа овсяная</t>
  </si>
  <si>
    <t>Печень говяжья</t>
  </si>
  <si>
    <t>Апельсины</t>
  </si>
  <si>
    <t>Яблоки</t>
  </si>
  <si>
    <t>Свекла</t>
  </si>
  <si>
    <t>Капуста свежая</t>
  </si>
  <si>
    <t>Петрушка</t>
  </si>
  <si>
    <t>Рагу из птицы</t>
  </si>
  <si>
    <t xml:space="preserve">Курица I категории потрошенная </t>
  </si>
  <si>
    <t xml:space="preserve"> Томат-паста 25% сухих в-в</t>
  </si>
  <si>
    <t>Лавровый лист</t>
  </si>
  <si>
    <t>Гвоздика</t>
  </si>
  <si>
    <t xml:space="preserve">     Томатная паста 25% сухих в-в</t>
  </si>
  <si>
    <t>Клюква</t>
  </si>
  <si>
    <t>250/12,5</t>
  </si>
  <si>
    <t>Горошек зеленый консерв.</t>
  </si>
  <si>
    <t xml:space="preserve">     Масло растительное</t>
  </si>
  <si>
    <t>Бульон мясной</t>
  </si>
  <si>
    <t>Бефстроганов из отварной говядины</t>
  </si>
  <si>
    <t xml:space="preserve">Говядина </t>
  </si>
  <si>
    <t>176,
263</t>
  </si>
  <si>
    <t>Картофель отварной</t>
  </si>
  <si>
    <t xml:space="preserve">Картофель  </t>
  </si>
  <si>
    <t>Сок виноградный</t>
  </si>
  <si>
    <t>Суп картофельный с макаронными изделиями</t>
  </si>
  <si>
    <t>Горох</t>
  </si>
  <si>
    <t>Говядина (котлетное мясо)</t>
  </si>
  <si>
    <t>Капуста тушеная</t>
  </si>
  <si>
    <t>Капуста белокочанная свежая</t>
  </si>
  <si>
    <t xml:space="preserve"> Томат-паста 25% сухих веществ</t>
  </si>
  <si>
    <t>Курица 1 категории потрошенная</t>
  </si>
  <si>
    <t xml:space="preserve">Морковь </t>
  </si>
  <si>
    <t>Бульон для риса</t>
  </si>
  <si>
    <t>Сок абрикосовый</t>
  </si>
  <si>
    <t>Соус молочный для запекания:</t>
  </si>
  <si>
    <t>Минтай</t>
  </si>
  <si>
    <t>Овощи натуральные</t>
  </si>
  <si>
    <t>Помидоры свежие</t>
  </si>
  <si>
    <t>Огурцы свежие</t>
  </si>
  <si>
    <t>Макароны, лапша, вермишель, фигурные изделия</t>
  </si>
  <si>
    <t>Крупа гречневая</t>
  </si>
  <si>
    <t>Кефир, ацидофилин, простокваша, ряженка</t>
  </si>
  <si>
    <t>Молоко цельное сгущ. с сахаром</t>
  </si>
  <si>
    <t>Соус молочный к блюдам (1-й вариант):</t>
  </si>
  <si>
    <t>ИТОГО по дню</t>
  </si>
  <si>
    <t>Яйца (белки)</t>
  </si>
  <si>
    <t>Снежок</t>
  </si>
  <si>
    <t>Капуста б/к</t>
  </si>
  <si>
    <t>Крупа перловая</t>
  </si>
  <si>
    <t>155,
268</t>
  </si>
  <si>
    <t>Яблоки сушеные</t>
  </si>
  <si>
    <t>Крахмал картофельный</t>
  </si>
  <si>
    <t>Картофель отварной в молоке</t>
  </si>
  <si>
    <t>Рагу из овощей с кабачками</t>
  </si>
  <si>
    <t>Кабачки</t>
  </si>
  <si>
    <t>Горошек консервированный</t>
  </si>
  <si>
    <t>Изюм</t>
  </si>
  <si>
    <t>Суп молочный с крупой</t>
  </si>
  <si>
    <t xml:space="preserve">     Крупа гречневая</t>
  </si>
  <si>
    <t>Йогурт</t>
  </si>
  <si>
    <t>Рыба, припущенная в молоке</t>
  </si>
  <si>
    <t>Кислота лимонная</t>
  </si>
  <si>
    <t>Кабачки припущенные</t>
  </si>
  <si>
    <t>Плоды или ягоды свежие</t>
  </si>
  <si>
    <t>Бананы</t>
  </si>
  <si>
    <t>Хлеб ржаной</t>
  </si>
  <si>
    <t>Хлеб "Бородинский"</t>
  </si>
  <si>
    <t>Соус молочный сладкий:</t>
  </si>
  <si>
    <t>Пряник</t>
  </si>
  <si>
    <t>Вафли</t>
  </si>
  <si>
    <t>Печенье</t>
  </si>
  <si>
    <t xml:space="preserve">Курица 1 </t>
  </si>
  <si>
    <t>Мука пшеничная в/с</t>
  </si>
  <si>
    <t>Дрожжи прессованные</t>
  </si>
  <si>
    <t>330,
97 (2)</t>
  </si>
  <si>
    <t>Фарш из изюма:</t>
  </si>
  <si>
    <t>Сок вишневый</t>
  </si>
  <si>
    <t>Масло сливочное (порциями)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</si>
  <si>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</si>
  <si>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</si>
  <si>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</si>
  <si>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</si>
  <si>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</si>
  <si>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День 7 (понедельник)</t>
  </si>
  <si>
    <t>День 6 (суббота)</t>
  </si>
  <si>
    <t>День 8 (вторник)</t>
  </si>
  <si>
    <t>День 9 (среда)</t>
  </si>
  <si>
    <t>День 10 (четверг)</t>
  </si>
  <si>
    <t>День 11 (пятница)</t>
  </si>
  <si>
    <t>День 12 (суббота)</t>
  </si>
  <si>
    <t>ИТОГО по 12-ти дневному меню в среднем за день</t>
  </si>
  <si>
    <t>Булочка домашняя</t>
  </si>
  <si>
    <t>Сок персиковый</t>
  </si>
  <si>
    <t>Повидло</t>
  </si>
  <si>
    <t>Вишня</t>
  </si>
  <si>
    <t>Масло сливочное на подлив</t>
  </si>
  <si>
    <t>Сок брусничный</t>
  </si>
  <si>
    <t>Крупа кукурузная</t>
  </si>
  <si>
    <t>Компот из смеси сухофруктов</t>
  </si>
  <si>
    <t>Смесь сухофруктов</t>
  </si>
  <si>
    <t>Масло сливочное (на подлив)</t>
  </si>
  <si>
    <t>Суп картофельный</t>
  </si>
  <si>
    <t>Ряженка</t>
  </si>
  <si>
    <t>Говядина 1 категории (котлет мясо)</t>
  </si>
  <si>
    <t>Суп картофельный с рыбой</t>
  </si>
  <si>
    <t>Яйца на смазку</t>
  </si>
  <si>
    <t>Вода для разведения молока сухого</t>
  </si>
  <si>
    <t>Каша перловая рассыпчатая</t>
  </si>
  <si>
    <t xml:space="preserve">     Масло сливочное</t>
  </si>
  <si>
    <t>Тефтели из говядины с рисом ("ежики") (с соусом)</t>
  </si>
  <si>
    <t>Мука пшеничная на подпыл</t>
  </si>
  <si>
    <t>Сахар (для отделки)</t>
  </si>
  <si>
    <t>Яйца (для смазки)</t>
  </si>
  <si>
    <t>Колбаса вареная (порциями)</t>
  </si>
  <si>
    <t>Колбаса вареная</t>
  </si>
  <si>
    <t>200/8</t>
  </si>
  <si>
    <t>167,
239,
255</t>
  </si>
  <si>
    <t>Кратофель отварной (рец. 239):</t>
  </si>
  <si>
    <t>Соус молочный для запек (рец. 255):</t>
  </si>
  <si>
    <t>Кнели из говядины (с соусом)</t>
  </si>
  <si>
    <t>200/15</t>
  </si>
  <si>
    <t>Масло растительное для смаз листов</t>
  </si>
  <si>
    <t>Какао с молоком (2-й вар)</t>
  </si>
  <si>
    <t>Сок мультифруктовый</t>
  </si>
  <si>
    <t>Рыба, запеченная под молочным соусом с гарниром (макаронные изделия отварные)</t>
  </si>
  <si>
    <t>Рыба, запеченная в омлете</t>
  </si>
  <si>
    <t>142,
261</t>
  </si>
  <si>
    <t>Сухари пшеничные</t>
  </si>
  <si>
    <t>Сок грушевый</t>
  </si>
  <si>
    <t>Горошек зеленый консервированный отварной для подгарнировки</t>
  </si>
  <si>
    <t>Горошек зеленый консервированный</t>
  </si>
  <si>
    <t>Запеканка капустная (с соусом)</t>
  </si>
  <si>
    <t>Сосиски, сардельки, колбасы отварные (с соусом)</t>
  </si>
  <si>
    <t>Морковь в молочном соусе</t>
  </si>
  <si>
    <t xml:space="preserve">Морковь  </t>
  </si>
  <si>
    <t xml:space="preserve">Кефир  </t>
  </si>
  <si>
    <t>Масло сливочное на смазку</t>
  </si>
  <si>
    <t xml:space="preserve">Масло сливочное  </t>
  </si>
  <si>
    <t>Суфле из отварной говядины паровое</t>
  </si>
  <si>
    <t>199,
255</t>
  </si>
  <si>
    <t>Пюре из свеклы</t>
  </si>
  <si>
    <t>Суфле из картофеля (с соусом)</t>
  </si>
  <si>
    <t>97,
255,
263</t>
  </si>
  <si>
    <t>Каша пуховая гречневая на молоке с яйцами</t>
  </si>
  <si>
    <t>Запеканка морковная с творогом (с соусом)</t>
  </si>
  <si>
    <t>сезон: осенне-зимний</t>
  </si>
  <si>
    <t>294,
263 (2008)</t>
  </si>
  <si>
    <t>Сырники из творога запеченные (с соусом)</t>
  </si>
  <si>
    <t xml:space="preserve">152
</t>
  </si>
  <si>
    <t>Фруктовый соус (из суш. яблок):</t>
  </si>
  <si>
    <t>Бифштекс рубленый паровой (с соусом)</t>
  </si>
  <si>
    <t>Фрикадельки из кур (с соусом)</t>
  </si>
  <si>
    <t>12 лет и старше</t>
  </si>
  <si>
    <t>Запеканка из творога (с соусом)</t>
  </si>
  <si>
    <t>240/85</t>
  </si>
  <si>
    <t>240/30</t>
  </si>
  <si>
    <t>100/40</t>
  </si>
  <si>
    <t>Запеканка из печени с рисом (с соусом)</t>
  </si>
  <si>
    <t>320/80</t>
  </si>
  <si>
    <t>100/6</t>
  </si>
  <si>
    <t>120/50</t>
  </si>
  <si>
    <t>Бульон куриный</t>
  </si>
  <si>
    <t>250/60</t>
  </si>
  <si>
    <t>250/85</t>
  </si>
  <si>
    <t>250/6</t>
  </si>
  <si>
    <t>250/90</t>
  </si>
  <si>
    <t>202,
265</t>
  </si>
  <si>
    <t>Соус томатный:</t>
  </si>
  <si>
    <t>Томатная паста</t>
  </si>
  <si>
    <t>78,
260</t>
  </si>
  <si>
    <t>Соус молочный с морковью:</t>
  </si>
  <si>
    <t>187,
260</t>
  </si>
  <si>
    <t xml:space="preserve">177,
260
</t>
  </si>
  <si>
    <t>Соус молочный с морков:</t>
  </si>
  <si>
    <t>168,
227,
256</t>
  </si>
  <si>
    <t>217,
260</t>
  </si>
  <si>
    <t>на 2020-2021 учебный год (осенне-зимний период)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</si>
</sst>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4" fontId="3" fillId="0" borderId="2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right"/>
    </xf>
    <xf numFmtId="0" fontId="11" fillId="0" borderId="30" xfId="0" applyFont="1" applyFill="1" applyBorder="1" applyAlignment="1">
      <alignment horizontal="right"/>
    </xf>
    <xf numFmtId="0" fontId="11" fillId="0" borderId="36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28" xfId="0" applyNumberFormat="1" applyFont="1" applyBorder="1" applyAlignment="1">
      <alignment horizontal="center" wrapText="1"/>
    </xf>
    <xf numFmtId="2" fontId="3" fillId="0" borderId="23" xfId="0" applyNumberFormat="1" applyFont="1" applyBorder="1" applyAlignment="1">
      <alignment horizontal="center" wrapText="1"/>
    </xf>
    <xf numFmtId="2" fontId="3" fillId="0" borderId="29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wrapText="1"/>
    </xf>
    <xf numFmtId="2" fontId="3" fillId="0" borderId="30" xfId="0" applyNumberFormat="1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2"/>
  <sheetViews>
    <sheetView tabSelected="1" topLeftCell="A7" workbookViewId="0">
      <selection activeCell="J37" sqref="J37"/>
    </sheetView>
  </sheetViews>
  <sheetFormatPr defaultColWidth="9.109375" defaultRowHeight="13.8" x14ac:dyDescent="0.25"/>
  <cols>
    <col min="1" max="1" width="8.109375" style="2" customWidth="1"/>
    <col min="2" max="16384" width="9.109375" style="1"/>
  </cols>
  <sheetData>
    <row r="1" spans="1:14" ht="15.6" x14ac:dyDescent="0.25">
      <c r="A1" s="123"/>
      <c r="B1" s="123"/>
      <c r="C1" s="123"/>
      <c r="D1" s="3"/>
      <c r="E1" s="3"/>
      <c r="M1" s="124"/>
      <c r="N1" s="124"/>
    </row>
    <row r="2" spans="1:14" ht="15.6" customHeight="1" x14ac:dyDescent="0.25">
      <c r="A2" s="123"/>
      <c r="B2" s="123"/>
      <c r="C2" s="123"/>
      <c r="D2" s="123"/>
      <c r="E2" s="3"/>
      <c r="J2" s="125"/>
      <c r="K2" s="126"/>
      <c r="L2" s="126"/>
      <c r="M2" s="126"/>
      <c r="N2" s="126"/>
    </row>
    <row r="3" spans="1:14" ht="15.6" x14ac:dyDescent="0.25">
      <c r="A3" s="123"/>
      <c r="B3" s="123"/>
      <c r="C3" s="123"/>
      <c r="D3" s="123"/>
      <c r="E3" s="3"/>
    </row>
    <row r="4" spans="1:14" ht="15.6" x14ac:dyDescent="0.25">
      <c r="A4" s="123"/>
      <c r="B4" s="123"/>
      <c r="C4" s="123"/>
      <c r="D4" s="123"/>
      <c r="E4" s="3"/>
    </row>
    <row r="5" spans="1:14" ht="15.6" x14ac:dyDescent="0.25">
      <c r="A5" s="123"/>
      <c r="B5" s="123"/>
      <c r="C5" s="123"/>
      <c r="D5" s="123"/>
      <c r="E5" s="3"/>
    </row>
    <row r="6" spans="1:14" ht="15.6" x14ac:dyDescent="0.25">
      <c r="A6" s="123"/>
      <c r="B6" s="123"/>
      <c r="C6" s="123"/>
      <c r="D6" s="123"/>
      <c r="E6" s="123"/>
    </row>
    <row r="7" spans="1:14" ht="15.6" x14ac:dyDescent="0.25">
      <c r="A7" s="123"/>
      <c r="B7" s="123"/>
      <c r="C7" s="123"/>
      <c r="D7" s="123"/>
      <c r="E7" s="3"/>
    </row>
    <row r="8" spans="1:14" ht="15.6" x14ac:dyDescent="0.25">
      <c r="A8" s="4"/>
    </row>
    <row r="9" spans="1:14" ht="15.6" x14ac:dyDescent="0.25">
      <c r="A9" s="4"/>
    </row>
    <row r="10" spans="1:14" ht="15.6" x14ac:dyDescent="0.25">
      <c r="A10" s="132"/>
      <c r="B10" s="124"/>
      <c r="C10" s="124"/>
      <c r="D10" s="124"/>
      <c r="E10" s="124"/>
      <c r="F10" s="124"/>
      <c r="G10" s="125"/>
      <c r="H10" s="126"/>
      <c r="I10" s="126"/>
      <c r="J10" s="126"/>
      <c r="K10" s="126"/>
      <c r="L10" s="126"/>
      <c r="M10" s="126"/>
      <c r="N10" s="126"/>
    </row>
    <row r="11" spans="1:14" ht="15.6" customHeight="1" x14ac:dyDescent="0.25">
      <c r="A11" s="124"/>
      <c r="B11" s="124"/>
      <c r="C11" s="124"/>
      <c r="D11" s="124"/>
      <c r="E11" s="124"/>
      <c r="F11" s="124"/>
      <c r="I11" s="125"/>
      <c r="J11" s="125"/>
      <c r="K11" s="125"/>
      <c r="L11" s="125"/>
      <c r="M11" s="125"/>
      <c r="N11" s="125"/>
    </row>
    <row r="12" spans="1:14" ht="15.6" x14ac:dyDescent="0.25">
      <c r="A12" s="4"/>
      <c r="B12" s="5"/>
    </row>
    <row r="13" spans="1:14" ht="15.6" x14ac:dyDescent="0.3">
      <c r="A13" s="6"/>
      <c r="B13"/>
    </row>
    <row r="14" spans="1:14" ht="15.6" x14ac:dyDescent="0.3">
      <c r="A14" s="6"/>
      <c r="B14"/>
    </row>
    <row r="15" spans="1:14" ht="21" x14ac:dyDescent="0.3">
      <c r="A15" s="7"/>
      <c r="B15"/>
    </row>
    <row r="16" spans="1:14" ht="21" x14ac:dyDescent="0.25">
      <c r="A16" s="128" t="s">
        <v>70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17" spans="1:14" ht="21" x14ac:dyDescent="0.25">
      <c r="A17" s="129" t="s">
        <v>52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</row>
    <row r="18" spans="1:14" ht="21" x14ac:dyDescent="0.25">
      <c r="A18" s="129" t="s">
        <v>53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</row>
    <row r="19" spans="1:14" ht="21" x14ac:dyDescent="0.25">
      <c r="A19" s="128" t="s">
        <v>306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  <row r="26" spans="1:14" ht="21" x14ac:dyDescent="0.4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ht="21" x14ac:dyDescent="0.4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</row>
    <row r="36" spans="1:14" ht="21" x14ac:dyDescent="0.4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21" x14ac:dyDescent="0.4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21" x14ac:dyDescent="0.4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1" x14ac:dyDescent="0.4">
      <c r="A39" s="8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</row>
    <row r="40" spans="1:14" ht="21" x14ac:dyDescent="0.4">
      <c r="A40" s="8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</row>
    <row r="41" spans="1:14" ht="21" x14ac:dyDescent="0.4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21" x14ac:dyDescent="0.4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21" x14ac:dyDescent="0.4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21" x14ac:dyDescent="0.4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21" x14ac:dyDescent="0.4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21" x14ac:dyDescent="0.4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21" x14ac:dyDescent="0.4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21" x14ac:dyDescent="0.4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21" x14ac:dyDescent="0.4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21" x14ac:dyDescent="0.4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21" x14ac:dyDescent="0.4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21" x14ac:dyDescent="0.4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</sheetData>
  <mergeCells count="21">
    <mergeCell ref="A5:D5"/>
    <mergeCell ref="A7:D7"/>
    <mergeCell ref="A10:F10"/>
    <mergeCell ref="A16:N16"/>
    <mergeCell ref="A17:N17"/>
    <mergeCell ref="A11:F11"/>
    <mergeCell ref="I11:N11"/>
    <mergeCell ref="G10:N10"/>
    <mergeCell ref="A6:E6"/>
    <mergeCell ref="B40:N40"/>
    <mergeCell ref="B39:N39"/>
    <mergeCell ref="A19:N19"/>
    <mergeCell ref="A18:N18"/>
    <mergeCell ref="A27:N27"/>
    <mergeCell ref="A26:N26"/>
    <mergeCell ref="A4:D4"/>
    <mergeCell ref="M1:N1"/>
    <mergeCell ref="A1:C1"/>
    <mergeCell ref="A2:D2"/>
    <mergeCell ref="A3:D3"/>
    <mergeCell ref="J2:N2"/>
  </mergeCells>
  <phoneticPr fontId="7" type="noConversion"/>
  <pageMargins left="0.35" right="0.31496062992125984" top="0.66" bottom="0.35433070866141736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P100"/>
  <sheetViews>
    <sheetView topLeftCell="A73" zoomScaleNormal="100" workbookViewId="0">
      <selection activeCell="A76" sqref="A76:P100"/>
    </sheetView>
  </sheetViews>
  <sheetFormatPr defaultColWidth="9.109375" defaultRowHeight="15.6" x14ac:dyDescent="0.3"/>
  <cols>
    <col min="1" max="1" width="11.6640625" style="19" customWidth="1"/>
    <col min="2" max="2" width="6.5546875" style="19" customWidth="1"/>
    <col min="3" max="3" width="35.33203125" style="19" customWidth="1"/>
    <col min="4" max="4" width="8.44140625" style="19" customWidth="1"/>
    <col min="5" max="5" width="8" style="19" customWidth="1"/>
    <col min="6" max="6" width="7.6640625" style="19" customWidth="1"/>
    <col min="7" max="7" width="8.33203125" style="19" customWidth="1"/>
    <col min="8" max="8" width="11.5546875" style="19" bestFit="1" customWidth="1"/>
    <col min="9" max="9" width="8.44140625" style="19" customWidth="1"/>
    <col min="10" max="11" width="8" style="19" customWidth="1"/>
    <col min="12" max="12" width="7.33203125" style="19" customWidth="1"/>
    <col min="13" max="13" width="8.109375" style="19" customWidth="1"/>
    <col min="14" max="14" width="8.88671875" style="19" customWidth="1"/>
    <col min="15" max="15" width="7.44140625" style="19" customWidth="1"/>
    <col min="16" max="16" width="8" style="19" customWidth="1"/>
    <col min="17" max="16384" width="9.109375" style="19"/>
  </cols>
  <sheetData>
    <row r="1" spans="1:16" x14ac:dyDescent="0.3">
      <c r="L1" s="77" t="s">
        <v>275</v>
      </c>
      <c r="O1" s="111" t="s">
        <v>282</v>
      </c>
    </row>
    <row r="2" spans="1:16" x14ac:dyDescent="0.3">
      <c r="A2" s="153" t="s">
        <v>81</v>
      </c>
      <c r="B2" s="153" t="s">
        <v>84</v>
      </c>
      <c r="C2" s="153" t="s">
        <v>82</v>
      </c>
      <c r="D2" s="153" t="s">
        <v>83</v>
      </c>
      <c r="E2" s="153" t="s">
        <v>88</v>
      </c>
      <c r="F2" s="153"/>
      <c r="G2" s="153"/>
      <c r="H2" s="153" t="s">
        <v>89</v>
      </c>
      <c r="I2" s="153" t="s">
        <v>90</v>
      </c>
      <c r="J2" s="153"/>
      <c r="K2" s="153"/>
      <c r="L2" s="153"/>
      <c r="M2" s="153" t="s">
        <v>94</v>
      </c>
      <c r="N2" s="153"/>
      <c r="O2" s="153"/>
      <c r="P2" s="153"/>
    </row>
    <row r="3" spans="1:16" x14ac:dyDescent="0.3">
      <c r="A3" s="153"/>
      <c r="B3" s="153"/>
      <c r="C3" s="153"/>
      <c r="D3" s="153"/>
      <c r="E3" s="15" t="s">
        <v>85</v>
      </c>
      <c r="F3" s="15" t="s">
        <v>86</v>
      </c>
      <c r="G3" s="15" t="s">
        <v>87</v>
      </c>
      <c r="H3" s="153"/>
      <c r="I3" s="15" t="s">
        <v>91</v>
      </c>
      <c r="J3" s="15" t="s">
        <v>57</v>
      </c>
      <c r="K3" s="15" t="s">
        <v>58</v>
      </c>
      <c r="L3" s="15" t="s">
        <v>92</v>
      </c>
      <c r="M3" s="15" t="s">
        <v>93</v>
      </c>
      <c r="N3" s="15" t="s">
        <v>54</v>
      </c>
      <c r="O3" s="15" t="s">
        <v>55</v>
      </c>
      <c r="P3" s="15" t="s">
        <v>56</v>
      </c>
    </row>
    <row r="4" spans="1:16" x14ac:dyDescent="0.3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</row>
    <row r="5" spans="1:16" ht="13.95" customHeight="1" x14ac:dyDescent="0.3">
      <c r="A5" s="137" t="s">
        <v>216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3.95" customHeight="1" x14ac:dyDescent="0.3">
      <c r="A6" s="137" t="s">
        <v>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13.95" customHeight="1" x14ac:dyDescent="0.3">
      <c r="A7" s="138">
        <v>2008</v>
      </c>
      <c r="B7" s="139">
        <v>89</v>
      </c>
      <c r="C7" s="27" t="s">
        <v>193</v>
      </c>
      <c r="D7" s="37">
        <v>200</v>
      </c>
      <c r="E7" s="50">
        <v>3</v>
      </c>
      <c r="F7" s="22">
        <v>0.2</v>
      </c>
      <c r="G7" s="22">
        <v>42</v>
      </c>
      <c r="H7" s="22">
        <v>178</v>
      </c>
      <c r="I7" s="22">
        <v>0.06</v>
      </c>
      <c r="J7" s="22">
        <v>20</v>
      </c>
      <c r="K7" s="22">
        <v>0.02</v>
      </c>
      <c r="L7" s="22">
        <v>0.4</v>
      </c>
      <c r="M7" s="22">
        <v>32</v>
      </c>
      <c r="N7" s="22">
        <v>22</v>
      </c>
      <c r="O7" s="22">
        <v>18</v>
      </c>
      <c r="P7" s="22">
        <v>4.4000000000000004</v>
      </c>
    </row>
    <row r="8" spans="1:16" ht="13.95" customHeight="1" x14ac:dyDescent="0.3">
      <c r="A8" s="138"/>
      <c r="B8" s="139"/>
      <c r="C8" s="65" t="s">
        <v>194</v>
      </c>
      <c r="D8" s="65">
        <v>200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x14ac:dyDescent="0.3">
      <c r="A9" s="138">
        <v>2008</v>
      </c>
      <c r="B9" s="152">
        <v>102</v>
      </c>
      <c r="C9" s="30" t="s">
        <v>40</v>
      </c>
      <c r="D9" s="21" t="s">
        <v>99</v>
      </c>
      <c r="E9" s="29">
        <v>6.55</v>
      </c>
      <c r="F9" s="22">
        <v>8.33</v>
      </c>
      <c r="G9" s="22">
        <v>35.090000000000003</v>
      </c>
      <c r="H9" s="22">
        <v>241.11</v>
      </c>
      <c r="I9" s="22">
        <v>7.0000000000000007E-2</v>
      </c>
      <c r="J9" s="22">
        <v>0.3</v>
      </c>
      <c r="K9" s="22">
        <v>0.03</v>
      </c>
      <c r="L9" s="22">
        <v>0.14000000000000001</v>
      </c>
      <c r="M9" s="22">
        <v>65.22</v>
      </c>
      <c r="N9" s="22">
        <v>94.41</v>
      </c>
      <c r="O9" s="22">
        <v>23.62</v>
      </c>
      <c r="P9" s="22">
        <v>0.52</v>
      </c>
    </row>
    <row r="10" spans="1:16" ht="13.95" customHeight="1" x14ac:dyDescent="0.3">
      <c r="A10" s="138"/>
      <c r="B10" s="152"/>
      <c r="C10" s="11" t="s">
        <v>14</v>
      </c>
      <c r="D10" s="11">
        <v>15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5"/>
    </row>
    <row r="11" spans="1:16" ht="13.95" customHeight="1" x14ac:dyDescent="0.3">
      <c r="A11" s="138"/>
      <c r="B11" s="152"/>
      <c r="C11" s="11" t="s">
        <v>31</v>
      </c>
      <c r="D11" s="11">
        <v>11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26"/>
    </row>
    <row r="12" spans="1:16" ht="13.95" customHeight="1" x14ac:dyDescent="0.3">
      <c r="A12" s="138"/>
      <c r="B12" s="152"/>
      <c r="C12" s="72" t="s">
        <v>22</v>
      </c>
      <c r="D12" s="11">
        <v>102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26"/>
    </row>
    <row r="13" spans="1:16" x14ac:dyDescent="0.3">
      <c r="A13" s="138"/>
      <c r="B13" s="152"/>
      <c r="C13" s="11" t="s">
        <v>26</v>
      </c>
      <c r="D13" s="12">
        <v>70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26"/>
    </row>
    <row r="14" spans="1:16" ht="13.95" customHeight="1" x14ac:dyDescent="0.3">
      <c r="A14" s="138"/>
      <c r="B14" s="156"/>
      <c r="C14" s="11" t="s">
        <v>2</v>
      </c>
      <c r="D14" s="12">
        <v>5</v>
      </c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26"/>
    </row>
    <row r="15" spans="1:16" ht="13.95" customHeight="1" x14ac:dyDescent="0.3">
      <c r="A15" s="138"/>
      <c r="B15" s="156"/>
      <c r="C15" s="11" t="s">
        <v>4</v>
      </c>
      <c r="D15" s="12">
        <v>5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26"/>
    </row>
    <row r="16" spans="1:16" ht="13.95" customHeight="1" x14ac:dyDescent="0.3">
      <c r="A16" s="138"/>
      <c r="B16" s="156"/>
      <c r="C16" s="11" t="s">
        <v>3</v>
      </c>
      <c r="D16" s="12">
        <v>1.69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184"/>
    </row>
    <row r="17" spans="1:16" ht="13.95" customHeight="1" x14ac:dyDescent="0.3">
      <c r="A17" s="138">
        <v>2008</v>
      </c>
      <c r="B17" s="139">
        <v>363</v>
      </c>
      <c r="C17" s="27" t="s">
        <v>243</v>
      </c>
      <c r="D17" s="37">
        <v>40</v>
      </c>
      <c r="E17" s="50">
        <v>12</v>
      </c>
      <c r="F17" s="22">
        <v>18</v>
      </c>
      <c r="G17" s="22">
        <v>0</v>
      </c>
      <c r="H17" s="22">
        <v>210</v>
      </c>
      <c r="I17" s="22">
        <v>0.03</v>
      </c>
      <c r="J17" s="22">
        <v>0</v>
      </c>
      <c r="K17" s="22">
        <v>0</v>
      </c>
      <c r="L17" s="22">
        <v>0.16</v>
      </c>
      <c r="M17" s="22">
        <v>9.1999999999999993</v>
      </c>
      <c r="N17" s="22">
        <v>83.6</v>
      </c>
      <c r="O17" s="22">
        <v>8.4</v>
      </c>
      <c r="P17" s="22">
        <v>1.4</v>
      </c>
    </row>
    <row r="18" spans="1:16" ht="13.95" customHeight="1" x14ac:dyDescent="0.3">
      <c r="A18" s="138"/>
      <c r="B18" s="139"/>
      <c r="C18" s="65" t="s">
        <v>244</v>
      </c>
      <c r="D18" s="65">
        <v>40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x14ac:dyDescent="0.3">
      <c r="A19" s="138">
        <v>2008</v>
      </c>
      <c r="B19" s="139">
        <v>365</v>
      </c>
      <c r="C19" s="27" t="s">
        <v>207</v>
      </c>
      <c r="D19" s="37">
        <v>10</v>
      </c>
      <c r="E19" s="50">
        <v>0.1</v>
      </c>
      <c r="F19" s="22">
        <v>7.2</v>
      </c>
      <c r="G19" s="22">
        <v>0.1</v>
      </c>
      <c r="H19" s="22">
        <v>66</v>
      </c>
      <c r="I19" s="22">
        <v>0</v>
      </c>
      <c r="J19" s="22">
        <v>0</v>
      </c>
      <c r="K19" s="22">
        <v>0.05</v>
      </c>
      <c r="L19" s="22">
        <v>0.1</v>
      </c>
      <c r="M19" s="22">
        <v>2.4</v>
      </c>
      <c r="N19" s="22">
        <v>3</v>
      </c>
      <c r="O19" s="22">
        <v>0.05</v>
      </c>
      <c r="P19" s="22">
        <v>0.02</v>
      </c>
    </row>
    <row r="20" spans="1:16" ht="13.95" customHeight="1" x14ac:dyDescent="0.3">
      <c r="A20" s="138"/>
      <c r="B20" s="139"/>
      <c r="C20" s="65" t="s">
        <v>4</v>
      </c>
      <c r="D20" s="65">
        <v>10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1:16" x14ac:dyDescent="0.3">
      <c r="A21" s="138">
        <v>2008</v>
      </c>
      <c r="B21" s="139">
        <v>270</v>
      </c>
      <c r="C21" s="30" t="s">
        <v>252</v>
      </c>
      <c r="D21" s="21">
        <v>200</v>
      </c>
      <c r="E21" s="41">
        <v>4.8499999999999996</v>
      </c>
      <c r="F21" s="38">
        <v>5.04</v>
      </c>
      <c r="G21" s="38">
        <v>32.729999999999997</v>
      </c>
      <c r="H21" s="38">
        <v>195.71</v>
      </c>
      <c r="I21" s="38">
        <v>0.06</v>
      </c>
      <c r="J21" s="39">
        <v>1.69</v>
      </c>
      <c r="K21" s="39">
        <v>0.03</v>
      </c>
      <c r="L21" s="39">
        <v>0.02</v>
      </c>
      <c r="M21" s="39">
        <v>163.15</v>
      </c>
      <c r="N21" s="39">
        <v>149.75</v>
      </c>
      <c r="O21" s="39">
        <v>39.450000000000003</v>
      </c>
      <c r="P21" s="39">
        <v>1.31</v>
      </c>
    </row>
    <row r="22" spans="1:16" x14ac:dyDescent="0.3">
      <c r="A22" s="138"/>
      <c r="B22" s="156"/>
      <c r="C22" s="11" t="s">
        <v>23</v>
      </c>
      <c r="D22" s="11">
        <v>5</v>
      </c>
      <c r="E22" s="186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8"/>
    </row>
    <row r="23" spans="1:16" x14ac:dyDescent="0.3">
      <c r="A23" s="138"/>
      <c r="B23" s="156"/>
      <c r="C23" s="11" t="s">
        <v>22</v>
      </c>
      <c r="D23" s="11">
        <v>130</v>
      </c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1"/>
    </row>
    <row r="24" spans="1:16" x14ac:dyDescent="0.3">
      <c r="A24" s="138"/>
      <c r="B24" s="156"/>
      <c r="C24" s="11" t="s">
        <v>26</v>
      </c>
      <c r="D24" s="11">
        <v>80</v>
      </c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1"/>
    </row>
    <row r="25" spans="1:16" x14ac:dyDescent="0.3">
      <c r="A25" s="138"/>
      <c r="B25" s="156"/>
      <c r="C25" s="11" t="s">
        <v>2</v>
      </c>
      <c r="D25" s="11">
        <v>25</v>
      </c>
      <c r="E25" s="199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1"/>
    </row>
    <row r="26" spans="1:16" x14ac:dyDescent="0.3">
      <c r="A26" s="138" t="s">
        <v>19</v>
      </c>
      <c r="B26" s="139" t="s">
        <v>19</v>
      </c>
      <c r="C26" s="30" t="s">
        <v>195</v>
      </c>
      <c r="D26" s="21">
        <v>60</v>
      </c>
      <c r="E26" s="50">
        <v>3.2700000000000005</v>
      </c>
      <c r="F26" s="35">
        <v>0.62999999999999989</v>
      </c>
      <c r="G26" s="35">
        <v>19.53</v>
      </c>
      <c r="H26" s="35">
        <v>96.765000000000015</v>
      </c>
      <c r="I26" s="35">
        <v>0.03</v>
      </c>
      <c r="J26" s="36">
        <v>0</v>
      </c>
      <c r="K26" s="36">
        <v>0</v>
      </c>
      <c r="L26" s="36">
        <v>0</v>
      </c>
      <c r="M26" s="36">
        <v>7.5149999999999997</v>
      </c>
      <c r="N26" s="36">
        <v>25.125</v>
      </c>
      <c r="O26" s="36">
        <v>7.8450000000000006</v>
      </c>
      <c r="P26" s="36">
        <v>0.62999999999999989</v>
      </c>
    </row>
    <row r="27" spans="1:16" x14ac:dyDescent="0.3">
      <c r="A27" s="138"/>
      <c r="B27" s="152"/>
      <c r="C27" s="11" t="s">
        <v>196</v>
      </c>
      <c r="D27" s="12">
        <v>60</v>
      </c>
      <c r="E27" s="135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3"/>
    </row>
    <row r="28" spans="1:16" x14ac:dyDescent="0.3">
      <c r="A28" s="138" t="s">
        <v>19</v>
      </c>
      <c r="B28" s="139" t="s">
        <v>19</v>
      </c>
      <c r="C28" s="27" t="s">
        <v>6</v>
      </c>
      <c r="D28" s="37">
        <v>55</v>
      </c>
      <c r="E28" s="112">
        <v>3.6025</v>
      </c>
      <c r="F28" s="112">
        <v>1.1274999999999999</v>
      </c>
      <c r="G28" s="112">
        <v>26.088333333333335</v>
      </c>
      <c r="H28" s="112">
        <v>128.91999999999999</v>
      </c>
      <c r="I28" s="112">
        <v>6.4166666666666677E-2</v>
      </c>
      <c r="J28" s="112">
        <v>0</v>
      </c>
      <c r="K28" s="112">
        <v>9.1666666666666684E-3</v>
      </c>
      <c r="L28" s="112">
        <v>0.54083333333333328</v>
      </c>
      <c r="M28" s="112">
        <v>8.9008333333333329</v>
      </c>
      <c r="N28" s="112">
        <v>34.842499999999994</v>
      </c>
      <c r="O28" s="112">
        <v>6.2333333333333334</v>
      </c>
      <c r="P28" s="112">
        <v>0.47666666666666663</v>
      </c>
    </row>
    <row r="29" spans="1:16" x14ac:dyDescent="0.3">
      <c r="A29" s="138"/>
      <c r="B29" s="139"/>
      <c r="C29" s="16" t="s">
        <v>6</v>
      </c>
      <c r="D29" s="16">
        <v>55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</row>
    <row r="30" spans="1:16" x14ac:dyDescent="0.3">
      <c r="A30" s="149" t="s">
        <v>100</v>
      </c>
      <c r="B30" s="150"/>
      <c r="C30" s="150"/>
      <c r="D30" s="150"/>
      <c r="E30" s="69">
        <f t="shared" ref="E30:P30" si="0">E9+E21+E26+E28+E7+E17+E19</f>
        <v>33.372499999999995</v>
      </c>
      <c r="F30" s="69">
        <f t="shared" si="0"/>
        <v>40.527500000000003</v>
      </c>
      <c r="G30" s="69">
        <f t="shared" si="0"/>
        <v>155.53833333333333</v>
      </c>
      <c r="H30" s="69">
        <f t="shared" si="0"/>
        <v>1116.5050000000001</v>
      </c>
      <c r="I30" s="69">
        <f t="shared" si="0"/>
        <v>0.31416666666666671</v>
      </c>
      <c r="J30" s="69">
        <f t="shared" si="0"/>
        <v>21.99</v>
      </c>
      <c r="K30" s="69">
        <f t="shared" si="0"/>
        <v>0.13916666666666666</v>
      </c>
      <c r="L30" s="69">
        <f t="shared" si="0"/>
        <v>1.3608333333333333</v>
      </c>
      <c r="M30" s="69">
        <f t="shared" si="0"/>
        <v>288.38583333333332</v>
      </c>
      <c r="N30" s="69">
        <f t="shared" si="0"/>
        <v>412.72749999999996</v>
      </c>
      <c r="O30" s="69">
        <f t="shared" si="0"/>
        <v>103.59833333333334</v>
      </c>
      <c r="P30" s="69">
        <f t="shared" si="0"/>
        <v>8.7566666666666659</v>
      </c>
    </row>
    <row r="31" spans="1:16" x14ac:dyDescent="0.3">
      <c r="B31" s="23"/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x14ac:dyDescent="0.3">
      <c r="L32" s="77" t="s">
        <v>275</v>
      </c>
      <c r="O32" s="111" t="s">
        <v>282</v>
      </c>
    </row>
    <row r="33" spans="1:16" x14ac:dyDescent="0.3">
      <c r="A33" s="153" t="s">
        <v>81</v>
      </c>
      <c r="B33" s="153" t="s">
        <v>84</v>
      </c>
      <c r="C33" s="153" t="s">
        <v>82</v>
      </c>
      <c r="D33" s="153" t="s">
        <v>83</v>
      </c>
      <c r="E33" s="153" t="s">
        <v>88</v>
      </c>
      <c r="F33" s="153"/>
      <c r="G33" s="153"/>
      <c r="H33" s="153" t="s">
        <v>89</v>
      </c>
      <c r="I33" s="153" t="s">
        <v>90</v>
      </c>
      <c r="J33" s="153"/>
      <c r="K33" s="153"/>
      <c r="L33" s="153"/>
      <c r="M33" s="153" t="s">
        <v>94</v>
      </c>
      <c r="N33" s="153"/>
      <c r="O33" s="153"/>
      <c r="P33" s="153"/>
    </row>
    <row r="34" spans="1:16" x14ac:dyDescent="0.3">
      <c r="A34" s="153"/>
      <c r="B34" s="153"/>
      <c r="C34" s="153"/>
      <c r="D34" s="153"/>
      <c r="E34" s="15" t="s">
        <v>85</v>
      </c>
      <c r="F34" s="15" t="s">
        <v>86</v>
      </c>
      <c r="G34" s="15" t="s">
        <v>87</v>
      </c>
      <c r="H34" s="153"/>
      <c r="I34" s="15" t="s">
        <v>91</v>
      </c>
      <c r="J34" s="15" t="s">
        <v>57</v>
      </c>
      <c r="K34" s="15" t="s">
        <v>58</v>
      </c>
      <c r="L34" s="15" t="s">
        <v>92</v>
      </c>
      <c r="M34" s="15" t="s">
        <v>93</v>
      </c>
      <c r="N34" s="15" t="s">
        <v>54</v>
      </c>
      <c r="O34" s="15" t="s">
        <v>55</v>
      </c>
      <c r="P34" s="15" t="s">
        <v>56</v>
      </c>
    </row>
    <row r="35" spans="1:16" x14ac:dyDescent="0.3">
      <c r="A35" s="20">
        <v>1</v>
      </c>
      <c r="B35" s="20">
        <v>2</v>
      </c>
      <c r="C35" s="20">
        <v>3</v>
      </c>
      <c r="D35" s="20">
        <v>4</v>
      </c>
      <c r="E35" s="20">
        <v>5</v>
      </c>
      <c r="F35" s="20">
        <v>6</v>
      </c>
      <c r="G35" s="20">
        <v>7</v>
      </c>
      <c r="H35" s="20">
        <v>8</v>
      </c>
      <c r="I35" s="20">
        <v>9</v>
      </c>
      <c r="J35" s="20">
        <v>10</v>
      </c>
      <c r="K35" s="20">
        <v>11</v>
      </c>
      <c r="L35" s="20">
        <v>12</v>
      </c>
      <c r="M35" s="20">
        <v>13</v>
      </c>
      <c r="N35" s="20">
        <v>14</v>
      </c>
      <c r="O35" s="20">
        <v>15</v>
      </c>
      <c r="P35" s="20">
        <v>16</v>
      </c>
    </row>
    <row r="36" spans="1:16" x14ac:dyDescent="0.3">
      <c r="A36" s="137" t="s">
        <v>216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</row>
    <row r="37" spans="1:16" x14ac:dyDescent="0.3">
      <c r="A37" s="137" t="s">
        <v>97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6" x14ac:dyDescent="0.3">
      <c r="A38" s="138">
        <v>2008</v>
      </c>
      <c r="B38" s="139">
        <v>246</v>
      </c>
      <c r="C38" s="30" t="s">
        <v>166</v>
      </c>
      <c r="D38" s="21">
        <v>100</v>
      </c>
      <c r="E38" s="50">
        <v>0.96</v>
      </c>
      <c r="F38" s="53">
        <v>0.16</v>
      </c>
      <c r="G38" s="53">
        <v>3.96</v>
      </c>
      <c r="H38" s="53">
        <v>18.5</v>
      </c>
      <c r="I38" s="53">
        <v>0.06</v>
      </c>
      <c r="J38" s="54">
        <v>25</v>
      </c>
      <c r="K38" s="54">
        <v>0.14000000000000001</v>
      </c>
      <c r="L38" s="54">
        <v>0.7</v>
      </c>
      <c r="M38" s="54">
        <v>14</v>
      </c>
      <c r="N38" s="54">
        <v>26</v>
      </c>
      <c r="O38" s="54">
        <v>20</v>
      </c>
      <c r="P38" s="54">
        <v>0.9</v>
      </c>
    </row>
    <row r="39" spans="1:16" x14ac:dyDescent="0.3">
      <c r="A39" s="138"/>
      <c r="B39" s="152"/>
      <c r="C39" s="11" t="s">
        <v>167</v>
      </c>
      <c r="D39" s="14">
        <v>50</v>
      </c>
      <c r="E39" s="133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x14ac:dyDescent="0.3">
      <c r="A40" s="138"/>
      <c r="B40" s="152"/>
      <c r="C40" s="11" t="s">
        <v>168</v>
      </c>
      <c r="D40" s="57">
        <v>50</v>
      </c>
      <c r="E40" s="133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x14ac:dyDescent="0.3">
      <c r="A41" s="138">
        <v>2008</v>
      </c>
      <c r="B41" s="139">
        <v>44</v>
      </c>
      <c r="C41" s="27" t="s">
        <v>32</v>
      </c>
      <c r="D41" s="37" t="s">
        <v>144</v>
      </c>
      <c r="E41" s="50">
        <v>1.93</v>
      </c>
      <c r="F41" s="35">
        <v>5.86</v>
      </c>
      <c r="G41" s="35">
        <v>12.59</v>
      </c>
      <c r="H41" s="35">
        <v>115.24</v>
      </c>
      <c r="I41" s="35">
        <v>0.09</v>
      </c>
      <c r="J41" s="36">
        <v>14.91</v>
      </c>
      <c r="K41" s="36">
        <v>0.24</v>
      </c>
      <c r="L41" s="36">
        <v>0.23</v>
      </c>
      <c r="M41" s="36">
        <v>7.79</v>
      </c>
      <c r="N41" s="36">
        <v>60.28</v>
      </c>
      <c r="O41" s="36">
        <v>22.63</v>
      </c>
      <c r="P41" s="36">
        <v>0.81</v>
      </c>
    </row>
    <row r="42" spans="1:16" ht="12" customHeight="1" x14ac:dyDescent="0.3">
      <c r="A42" s="138"/>
      <c r="B42" s="139"/>
      <c r="C42" s="42" t="s">
        <v>127</v>
      </c>
      <c r="D42" s="42">
        <v>20</v>
      </c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</row>
    <row r="43" spans="1:16" x14ac:dyDescent="0.3">
      <c r="A43" s="138"/>
      <c r="B43" s="139"/>
      <c r="C43" s="42" t="s">
        <v>8</v>
      </c>
      <c r="D43" s="42">
        <v>50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</row>
    <row r="44" spans="1:16" x14ac:dyDescent="0.3">
      <c r="A44" s="138"/>
      <c r="B44" s="139"/>
      <c r="C44" s="42" t="s">
        <v>9</v>
      </c>
      <c r="D44" s="42">
        <v>10</v>
      </c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</row>
    <row r="45" spans="1:16" x14ac:dyDescent="0.3">
      <c r="A45" s="138"/>
      <c r="B45" s="139"/>
      <c r="C45" s="42" t="s">
        <v>10</v>
      </c>
      <c r="D45" s="42">
        <v>10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</row>
    <row r="46" spans="1:16" x14ac:dyDescent="0.3">
      <c r="A46" s="138"/>
      <c r="B46" s="139"/>
      <c r="C46" s="42" t="s">
        <v>145</v>
      </c>
      <c r="D46" s="42">
        <v>7.5</v>
      </c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</row>
    <row r="47" spans="1:16" x14ac:dyDescent="0.3">
      <c r="A47" s="138"/>
      <c r="B47" s="139"/>
      <c r="C47" s="42" t="s">
        <v>146</v>
      </c>
      <c r="D47" s="42">
        <v>5</v>
      </c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1:16" x14ac:dyDescent="0.3">
      <c r="A48" s="138"/>
      <c r="B48" s="139"/>
      <c r="C48" s="59" t="s">
        <v>26</v>
      </c>
      <c r="D48" s="42">
        <v>187.5</v>
      </c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1:16" x14ac:dyDescent="0.3">
      <c r="A49" s="138"/>
      <c r="B49" s="139"/>
      <c r="C49" s="42" t="s">
        <v>11</v>
      </c>
      <c r="D49" s="42">
        <v>0.01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1:16" x14ac:dyDescent="0.3">
      <c r="A50" s="138"/>
      <c r="B50" s="139"/>
      <c r="C50" s="42" t="s">
        <v>3</v>
      </c>
      <c r="D50" s="42">
        <v>1.25</v>
      </c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</row>
    <row r="51" spans="1:16" x14ac:dyDescent="0.3">
      <c r="A51" s="138"/>
      <c r="B51" s="139"/>
      <c r="C51" s="42" t="s">
        <v>12</v>
      </c>
      <c r="D51" s="42">
        <v>12.5</v>
      </c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</row>
    <row r="52" spans="1:16" x14ac:dyDescent="0.3">
      <c r="A52" s="138"/>
      <c r="B52" s="139"/>
      <c r="C52" s="42" t="s">
        <v>13</v>
      </c>
      <c r="D52" s="42">
        <v>1.88</v>
      </c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</row>
    <row r="53" spans="1:16" x14ac:dyDescent="0.3">
      <c r="A53" s="138">
        <v>2008</v>
      </c>
      <c r="B53" s="139">
        <v>192</v>
      </c>
      <c r="C53" s="30" t="s">
        <v>33</v>
      </c>
      <c r="D53" s="21">
        <v>110</v>
      </c>
      <c r="E53" s="29">
        <v>23.32</v>
      </c>
      <c r="F53" s="35">
        <v>28.95</v>
      </c>
      <c r="G53" s="35">
        <v>4.7</v>
      </c>
      <c r="H53" s="35">
        <v>370.15</v>
      </c>
      <c r="I53" s="35">
        <v>0.33</v>
      </c>
      <c r="J53" s="36">
        <v>10</v>
      </c>
      <c r="K53" s="36">
        <v>8.7200000000000006</v>
      </c>
      <c r="L53" s="36">
        <v>1.23</v>
      </c>
      <c r="M53" s="36">
        <v>56.48</v>
      </c>
      <c r="N53" s="36">
        <v>359.54</v>
      </c>
      <c r="O53" s="36">
        <v>23.5</v>
      </c>
      <c r="P53" s="36">
        <v>7.26</v>
      </c>
    </row>
    <row r="54" spans="1:16" x14ac:dyDescent="0.3">
      <c r="A54" s="138"/>
      <c r="B54" s="152"/>
      <c r="C54" s="11" t="s">
        <v>131</v>
      </c>
      <c r="D54" s="11">
        <v>103</v>
      </c>
      <c r="E54" s="154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</row>
    <row r="55" spans="1:16" x14ac:dyDescent="0.3">
      <c r="A55" s="138"/>
      <c r="B55" s="152"/>
      <c r="C55" s="11" t="s">
        <v>15</v>
      </c>
      <c r="D55" s="11">
        <v>9</v>
      </c>
      <c r="E55" s="154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</row>
    <row r="56" spans="1:16" x14ac:dyDescent="0.3">
      <c r="A56" s="138"/>
      <c r="B56" s="152"/>
      <c r="C56" s="33" t="s">
        <v>74</v>
      </c>
      <c r="D56" s="33">
        <v>40</v>
      </c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</row>
    <row r="57" spans="1:16" x14ac:dyDescent="0.3">
      <c r="A57" s="138"/>
      <c r="B57" s="152"/>
      <c r="C57" s="52" t="s">
        <v>17</v>
      </c>
      <c r="D57" s="42">
        <v>1</v>
      </c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</row>
    <row r="58" spans="1:16" x14ac:dyDescent="0.3">
      <c r="A58" s="138"/>
      <c r="B58" s="152"/>
      <c r="C58" s="52" t="s">
        <v>4</v>
      </c>
      <c r="D58" s="42">
        <v>1</v>
      </c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</row>
    <row r="59" spans="1:16" x14ac:dyDescent="0.3">
      <c r="A59" s="138"/>
      <c r="B59" s="152"/>
      <c r="C59" s="52" t="s">
        <v>26</v>
      </c>
      <c r="D59" s="42">
        <v>22</v>
      </c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</row>
    <row r="60" spans="1:16" x14ac:dyDescent="0.3">
      <c r="A60" s="138"/>
      <c r="B60" s="152"/>
      <c r="C60" s="52" t="s">
        <v>12</v>
      </c>
      <c r="D60" s="42">
        <v>20</v>
      </c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</row>
    <row r="61" spans="1:16" x14ac:dyDescent="0.3">
      <c r="A61" s="138">
        <v>2010</v>
      </c>
      <c r="B61" s="139">
        <v>313</v>
      </c>
      <c r="C61" s="30" t="s">
        <v>237</v>
      </c>
      <c r="D61" s="85">
        <v>200</v>
      </c>
      <c r="E61" s="100">
        <v>5.93</v>
      </c>
      <c r="F61" s="100">
        <v>5.78</v>
      </c>
      <c r="G61" s="100">
        <v>42.24</v>
      </c>
      <c r="H61" s="100">
        <v>244</v>
      </c>
      <c r="I61" s="100">
        <v>0.06</v>
      </c>
      <c r="J61" s="100">
        <v>0</v>
      </c>
      <c r="K61" s="100"/>
      <c r="L61" s="100"/>
      <c r="M61" s="100">
        <v>25.6</v>
      </c>
      <c r="N61" s="100"/>
      <c r="O61" s="100"/>
      <c r="P61" s="100">
        <v>1.1399999999999999</v>
      </c>
    </row>
    <row r="62" spans="1:16" x14ac:dyDescent="0.3">
      <c r="A62" s="138"/>
      <c r="B62" s="156"/>
      <c r="C62" s="72" t="s">
        <v>178</v>
      </c>
      <c r="D62" s="14">
        <v>64</v>
      </c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</row>
    <row r="63" spans="1:16" x14ac:dyDescent="0.3">
      <c r="A63" s="138"/>
      <c r="B63" s="156"/>
      <c r="C63" s="72" t="s">
        <v>26</v>
      </c>
      <c r="D63" s="14">
        <v>154.44</v>
      </c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</row>
    <row r="64" spans="1:16" x14ac:dyDescent="0.3">
      <c r="A64" s="138"/>
      <c r="B64" s="156"/>
      <c r="C64" s="72" t="s">
        <v>3</v>
      </c>
      <c r="D64" s="14">
        <v>1.92</v>
      </c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x14ac:dyDescent="0.3">
      <c r="A65" s="138"/>
      <c r="B65" s="156"/>
      <c r="C65" s="72" t="s">
        <v>4</v>
      </c>
      <c r="D65" s="14">
        <v>3.33</v>
      </c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</row>
    <row r="66" spans="1:16" x14ac:dyDescent="0.3">
      <c r="A66" s="138"/>
      <c r="B66" s="156"/>
      <c r="C66" s="72" t="s">
        <v>225</v>
      </c>
      <c r="D66" s="14">
        <v>3.33</v>
      </c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</row>
    <row r="67" spans="1:16" ht="31.2" x14ac:dyDescent="0.3">
      <c r="A67" s="138">
        <v>2008</v>
      </c>
      <c r="B67" s="139">
        <v>293</v>
      </c>
      <c r="C67" s="30" t="s">
        <v>60</v>
      </c>
      <c r="D67" s="21">
        <v>200</v>
      </c>
      <c r="E67" s="50">
        <v>2</v>
      </c>
      <c r="F67" s="35">
        <v>0.2</v>
      </c>
      <c r="G67" s="35">
        <v>5.8</v>
      </c>
      <c r="H67" s="35">
        <v>36</v>
      </c>
      <c r="I67" s="35">
        <v>0.02</v>
      </c>
      <c r="J67" s="36">
        <v>4</v>
      </c>
      <c r="K67" s="36">
        <v>0</v>
      </c>
      <c r="L67" s="36">
        <v>0.2</v>
      </c>
      <c r="M67" s="36">
        <v>14</v>
      </c>
      <c r="N67" s="36">
        <v>14</v>
      </c>
      <c r="O67" s="36">
        <v>8</v>
      </c>
      <c r="P67" s="36">
        <v>2.8</v>
      </c>
    </row>
    <row r="68" spans="1:16" x14ac:dyDescent="0.3">
      <c r="A68" s="138"/>
      <c r="B68" s="152"/>
      <c r="C68" s="72" t="s">
        <v>258</v>
      </c>
      <c r="D68" s="12">
        <v>200</v>
      </c>
      <c r="E68" s="133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</row>
    <row r="69" spans="1:16" x14ac:dyDescent="0.3">
      <c r="A69" s="138" t="s">
        <v>19</v>
      </c>
      <c r="B69" s="139" t="s">
        <v>19</v>
      </c>
      <c r="C69" s="30" t="s">
        <v>195</v>
      </c>
      <c r="D69" s="21">
        <v>60</v>
      </c>
      <c r="E69" s="50">
        <v>3.2700000000000005</v>
      </c>
      <c r="F69" s="35">
        <v>0.62999999999999989</v>
      </c>
      <c r="G69" s="35">
        <v>19.53</v>
      </c>
      <c r="H69" s="35">
        <v>96.765000000000015</v>
      </c>
      <c r="I69" s="35">
        <v>0.03</v>
      </c>
      <c r="J69" s="36">
        <v>0</v>
      </c>
      <c r="K69" s="36">
        <v>0</v>
      </c>
      <c r="L69" s="36">
        <v>0</v>
      </c>
      <c r="M69" s="36">
        <v>7.5149999999999997</v>
      </c>
      <c r="N69" s="36">
        <v>25.125</v>
      </c>
      <c r="O69" s="36">
        <v>7.8450000000000006</v>
      </c>
      <c r="P69" s="36">
        <v>0.62999999999999989</v>
      </c>
    </row>
    <row r="70" spans="1:16" x14ac:dyDescent="0.3">
      <c r="A70" s="138"/>
      <c r="B70" s="152"/>
      <c r="C70" s="11" t="s">
        <v>196</v>
      </c>
      <c r="D70" s="12">
        <v>60</v>
      </c>
      <c r="E70" s="135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3"/>
    </row>
    <row r="71" spans="1:16" x14ac:dyDescent="0.3">
      <c r="A71" s="138" t="s">
        <v>19</v>
      </c>
      <c r="B71" s="139" t="s">
        <v>19</v>
      </c>
      <c r="C71" s="27" t="s">
        <v>6</v>
      </c>
      <c r="D71" s="37">
        <v>80</v>
      </c>
      <c r="E71" s="50">
        <v>5.24</v>
      </c>
      <c r="F71" s="53">
        <v>1.64</v>
      </c>
      <c r="G71" s="53">
        <v>37.946666666666665</v>
      </c>
      <c r="H71" s="53">
        <v>187.51999999999998</v>
      </c>
      <c r="I71" s="53">
        <v>9.3333333333333338E-2</v>
      </c>
      <c r="J71" s="54">
        <v>0</v>
      </c>
      <c r="K71" s="54">
        <v>1.3333333333333334E-2</v>
      </c>
      <c r="L71" s="54">
        <v>0.78666666666666663</v>
      </c>
      <c r="M71" s="54">
        <v>12.946666666666667</v>
      </c>
      <c r="N71" s="54">
        <v>50.68</v>
      </c>
      <c r="O71" s="54">
        <v>9.0666666666666664</v>
      </c>
      <c r="P71" s="54">
        <v>0.69333333333333336</v>
      </c>
    </row>
    <row r="72" spans="1:16" x14ac:dyDescent="0.3">
      <c r="A72" s="138"/>
      <c r="B72" s="139"/>
      <c r="C72" s="16" t="s">
        <v>6</v>
      </c>
      <c r="D72" s="16">
        <v>80</v>
      </c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</row>
    <row r="73" spans="1:16" x14ac:dyDescent="0.3">
      <c r="A73" s="149" t="s">
        <v>100</v>
      </c>
      <c r="B73" s="150"/>
      <c r="C73" s="150"/>
      <c r="D73" s="150"/>
      <c r="E73" s="69">
        <f>E38+E41+E53+E67+E69+E71+E61</f>
        <v>42.65</v>
      </c>
      <c r="F73" s="69">
        <f t="shared" ref="F73:P73" si="1">F38+F41+F53+F67+F69+F71+F61</f>
        <v>43.220000000000006</v>
      </c>
      <c r="G73" s="69">
        <f t="shared" si="1"/>
        <v>126.76666666666668</v>
      </c>
      <c r="H73" s="69">
        <f t="shared" si="1"/>
        <v>1068.175</v>
      </c>
      <c r="I73" s="69">
        <f t="shared" si="1"/>
        <v>0.68333333333333335</v>
      </c>
      <c r="J73" s="69">
        <f t="shared" si="1"/>
        <v>53.91</v>
      </c>
      <c r="K73" s="69">
        <f t="shared" si="1"/>
        <v>9.1133333333333351</v>
      </c>
      <c r="L73" s="69">
        <f t="shared" si="1"/>
        <v>3.1466666666666669</v>
      </c>
      <c r="M73" s="69">
        <f t="shared" si="1"/>
        <v>138.33166666666668</v>
      </c>
      <c r="N73" s="69">
        <f t="shared" si="1"/>
        <v>535.625</v>
      </c>
      <c r="O73" s="69">
        <f t="shared" si="1"/>
        <v>91.041666666666657</v>
      </c>
      <c r="P73" s="69">
        <f t="shared" si="1"/>
        <v>14.233333333333333</v>
      </c>
    </row>
    <row r="76" spans="1:16" x14ac:dyDescent="0.3">
      <c r="L76" s="77" t="s">
        <v>275</v>
      </c>
      <c r="O76" s="111" t="s">
        <v>282</v>
      </c>
    </row>
    <row r="77" spans="1:16" x14ac:dyDescent="0.3">
      <c r="A77" s="153" t="s">
        <v>81</v>
      </c>
      <c r="B77" s="153" t="s">
        <v>84</v>
      </c>
      <c r="C77" s="153" t="s">
        <v>82</v>
      </c>
      <c r="D77" s="153" t="s">
        <v>83</v>
      </c>
      <c r="E77" s="153" t="s">
        <v>88</v>
      </c>
      <c r="F77" s="153"/>
      <c r="G77" s="153"/>
      <c r="H77" s="153" t="s">
        <v>89</v>
      </c>
      <c r="I77" s="153" t="s">
        <v>90</v>
      </c>
      <c r="J77" s="153"/>
      <c r="K77" s="153"/>
      <c r="L77" s="153"/>
      <c r="M77" s="153" t="s">
        <v>94</v>
      </c>
      <c r="N77" s="153"/>
      <c r="O77" s="153"/>
      <c r="P77" s="153"/>
    </row>
    <row r="78" spans="1:16" x14ac:dyDescent="0.3">
      <c r="A78" s="153"/>
      <c r="B78" s="153"/>
      <c r="C78" s="153"/>
      <c r="D78" s="153"/>
      <c r="E78" s="15" t="s">
        <v>85</v>
      </c>
      <c r="F78" s="15" t="s">
        <v>86</v>
      </c>
      <c r="G78" s="15" t="s">
        <v>87</v>
      </c>
      <c r="H78" s="153"/>
      <c r="I78" s="15" t="s">
        <v>91</v>
      </c>
      <c r="J78" s="15" t="s">
        <v>57</v>
      </c>
      <c r="K78" s="15" t="s">
        <v>58</v>
      </c>
      <c r="L78" s="15" t="s">
        <v>92</v>
      </c>
      <c r="M78" s="15" t="s">
        <v>93</v>
      </c>
      <c r="N78" s="15" t="s">
        <v>54</v>
      </c>
      <c r="O78" s="15" t="s">
        <v>55</v>
      </c>
      <c r="P78" s="15" t="s">
        <v>56</v>
      </c>
    </row>
    <row r="79" spans="1:16" x14ac:dyDescent="0.3">
      <c r="A79" s="20">
        <v>1</v>
      </c>
      <c r="B79" s="20">
        <v>2</v>
      </c>
      <c r="C79" s="20">
        <v>3</v>
      </c>
      <c r="D79" s="20">
        <v>4</v>
      </c>
      <c r="E79" s="20">
        <v>5</v>
      </c>
      <c r="F79" s="20">
        <v>6</v>
      </c>
      <c r="G79" s="20">
        <v>7</v>
      </c>
      <c r="H79" s="20">
        <v>8</v>
      </c>
      <c r="I79" s="20">
        <v>9</v>
      </c>
      <c r="J79" s="20">
        <v>10</v>
      </c>
      <c r="K79" s="20">
        <v>11</v>
      </c>
      <c r="L79" s="20">
        <v>12</v>
      </c>
      <c r="M79" s="20">
        <v>13</v>
      </c>
      <c r="N79" s="20">
        <v>14</v>
      </c>
      <c r="O79" s="20">
        <v>15</v>
      </c>
      <c r="P79" s="20">
        <v>16</v>
      </c>
    </row>
    <row r="80" spans="1:16" x14ac:dyDescent="0.3">
      <c r="A80" s="137" t="s">
        <v>216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</row>
    <row r="81" spans="1:16" x14ac:dyDescent="0.3">
      <c r="A81" s="137" t="s">
        <v>98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</row>
    <row r="82" spans="1:16" ht="46.8" x14ac:dyDescent="0.3">
      <c r="A82" s="138">
        <v>2008</v>
      </c>
      <c r="B82" s="139" t="s">
        <v>304</v>
      </c>
      <c r="C82" s="30" t="s">
        <v>254</v>
      </c>
      <c r="D82" s="21">
        <v>350</v>
      </c>
      <c r="E82" s="50">
        <v>31.72</v>
      </c>
      <c r="F82" s="35">
        <v>20.51</v>
      </c>
      <c r="G82" s="35">
        <v>51.37</v>
      </c>
      <c r="H82" s="35">
        <v>516.96</v>
      </c>
      <c r="I82" s="35">
        <v>0.7</v>
      </c>
      <c r="J82" s="36">
        <v>1.83</v>
      </c>
      <c r="K82" s="36">
        <v>0.15</v>
      </c>
      <c r="L82" s="36">
        <v>5.13</v>
      </c>
      <c r="M82" s="36">
        <v>271.88</v>
      </c>
      <c r="N82" s="36">
        <v>655.16</v>
      </c>
      <c r="O82" s="36">
        <v>151.19</v>
      </c>
      <c r="P82" s="36">
        <v>5.94</v>
      </c>
    </row>
    <row r="83" spans="1:16" x14ac:dyDescent="0.3">
      <c r="A83" s="138"/>
      <c r="B83" s="152"/>
      <c r="C83" s="65" t="s">
        <v>165</v>
      </c>
      <c r="D83" s="18">
        <v>132.4</v>
      </c>
      <c r="E83" s="154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</row>
    <row r="84" spans="1:16" ht="31.2" x14ac:dyDescent="0.3">
      <c r="A84" s="138"/>
      <c r="B84" s="152"/>
      <c r="C84" s="67" t="s">
        <v>114</v>
      </c>
      <c r="D84" s="55">
        <v>195</v>
      </c>
      <c r="E84" s="154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</row>
    <row r="85" spans="1:16" x14ac:dyDescent="0.3">
      <c r="A85" s="138"/>
      <c r="B85" s="152"/>
      <c r="C85" s="74" t="s">
        <v>39</v>
      </c>
      <c r="D85" s="18">
        <v>66.94</v>
      </c>
      <c r="E85" s="154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</row>
    <row r="86" spans="1:16" x14ac:dyDescent="0.3">
      <c r="A86" s="138"/>
      <c r="B86" s="152"/>
      <c r="C86" s="74" t="s">
        <v>4</v>
      </c>
      <c r="D86" s="18">
        <v>8.86</v>
      </c>
      <c r="E86" s="154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</row>
    <row r="87" spans="1:16" x14ac:dyDescent="0.3">
      <c r="A87" s="138"/>
      <c r="B87" s="152"/>
      <c r="C87" s="42" t="s">
        <v>4</v>
      </c>
      <c r="D87" s="18">
        <v>9.9</v>
      </c>
      <c r="E87" s="154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</row>
    <row r="88" spans="1:16" x14ac:dyDescent="0.3">
      <c r="A88" s="138"/>
      <c r="B88" s="152"/>
      <c r="C88" s="28" t="s">
        <v>74</v>
      </c>
      <c r="D88" s="56">
        <v>75</v>
      </c>
      <c r="E88" s="154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</row>
    <row r="89" spans="1:16" x14ac:dyDescent="0.3">
      <c r="A89" s="138"/>
      <c r="B89" s="152"/>
      <c r="C89" s="118" t="s">
        <v>17</v>
      </c>
      <c r="D89" s="118">
        <v>1.88</v>
      </c>
      <c r="E89" s="154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</row>
    <row r="90" spans="1:16" x14ac:dyDescent="0.3">
      <c r="A90" s="138"/>
      <c r="B90" s="152"/>
      <c r="C90" s="118" t="s">
        <v>4</v>
      </c>
      <c r="D90" s="118">
        <v>1.88</v>
      </c>
      <c r="E90" s="154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</row>
    <row r="91" spans="1:16" x14ac:dyDescent="0.3">
      <c r="A91" s="138"/>
      <c r="B91" s="152"/>
      <c r="C91" s="118" t="s">
        <v>26</v>
      </c>
      <c r="D91" s="118">
        <v>41.25</v>
      </c>
      <c r="E91" s="154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</row>
    <row r="92" spans="1:16" x14ac:dyDescent="0.3">
      <c r="A92" s="138"/>
      <c r="B92" s="152"/>
      <c r="C92" s="118" t="s">
        <v>12</v>
      </c>
      <c r="D92" s="118">
        <v>37.5</v>
      </c>
      <c r="E92" s="154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</row>
    <row r="93" spans="1:16" x14ac:dyDescent="0.3">
      <c r="A93" s="138">
        <v>2008</v>
      </c>
      <c r="B93" s="139">
        <v>283</v>
      </c>
      <c r="C93" s="27" t="s">
        <v>228</v>
      </c>
      <c r="D93" s="37">
        <v>200</v>
      </c>
      <c r="E93" s="50">
        <v>0.56000000000000005</v>
      </c>
      <c r="F93" s="22">
        <v>0</v>
      </c>
      <c r="G93" s="22">
        <v>27.89</v>
      </c>
      <c r="H93" s="22">
        <v>113.79</v>
      </c>
      <c r="I93" s="22">
        <v>0.03</v>
      </c>
      <c r="J93" s="22">
        <v>1.22</v>
      </c>
      <c r="K93" s="22">
        <v>0.18</v>
      </c>
      <c r="L93" s="22">
        <v>1.68</v>
      </c>
      <c r="M93" s="22">
        <v>49.5</v>
      </c>
      <c r="N93" s="22">
        <v>44.53</v>
      </c>
      <c r="O93" s="22">
        <v>32.03</v>
      </c>
      <c r="P93" s="22">
        <v>1.02</v>
      </c>
    </row>
    <row r="94" spans="1:16" x14ac:dyDescent="0.3">
      <c r="A94" s="138"/>
      <c r="B94" s="139"/>
      <c r="C94" s="64" t="s">
        <v>229</v>
      </c>
      <c r="D94" s="17">
        <v>25</v>
      </c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</row>
    <row r="95" spans="1:16" x14ac:dyDescent="0.3">
      <c r="A95" s="138"/>
      <c r="B95" s="139"/>
      <c r="C95" s="64" t="s">
        <v>2</v>
      </c>
      <c r="D95" s="17">
        <v>15</v>
      </c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</row>
    <row r="96" spans="1:16" x14ac:dyDescent="0.3">
      <c r="A96" s="138"/>
      <c r="B96" s="139"/>
      <c r="C96" s="64" t="s">
        <v>26</v>
      </c>
      <c r="D96" s="17">
        <v>190</v>
      </c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</row>
    <row r="97" spans="1:16" x14ac:dyDescent="0.3">
      <c r="A97" s="138" t="s">
        <v>19</v>
      </c>
      <c r="B97" s="139" t="s">
        <v>19</v>
      </c>
      <c r="C97" s="27" t="s">
        <v>6</v>
      </c>
      <c r="D97" s="37">
        <v>80</v>
      </c>
      <c r="E97" s="50">
        <v>5.24</v>
      </c>
      <c r="F97" s="53">
        <v>1.64</v>
      </c>
      <c r="G97" s="53">
        <v>37.946666666666665</v>
      </c>
      <c r="H97" s="53">
        <v>187.51999999999998</v>
      </c>
      <c r="I97" s="53">
        <v>9.3333333333333338E-2</v>
      </c>
      <c r="J97" s="54">
        <v>0</v>
      </c>
      <c r="K97" s="54">
        <v>1.3333333333333334E-2</v>
      </c>
      <c r="L97" s="54">
        <v>0.78666666666666663</v>
      </c>
      <c r="M97" s="54">
        <v>12.946666666666667</v>
      </c>
      <c r="N97" s="54">
        <v>50.68</v>
      </c>
      <c r="O97" s="54">
        <v>9.0666666666666664</v>
      </c>
      <c r="P97" s="54">
        <v>0.69333333333333336</v>
      </c>
    </row>
    <row r="98" spans="1:16" x14ac:dyDescent="0.3">
      <c r="A98" s="138"/>
      <c r="B98" s="139"/>
      <c r="C98" s="16" t="s">
        <v>6</v>
      </c>
      <c r="D98" s="16">
        <v>80</v>
      </c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</row>
    <row r="99" spans="1:16" x14ac:dyDescent="0.3">
      <c r="A99" s="149" t="s">
        <v>100</v>
      </c>
      <c r="B99" s="150"/>
      <c r="C99" s="150"/>
      <c r="D99" s="150"/>
      <c r="E99" s="69">
        <f>E82+E93+E97</f>
        <v>37.520000000000003</v>
      </c>
      <c r="F99" s="69">
        <f t="shared" ref="F99:O99" si="2">F82+F93+F97</f>
        <v>22.150000000000002</v>
      </c>
      <c r="G99" s="69">
        <f t="shared" si="2"/>
        <v>117.20666666666665</v>
      </c>
      <c r="H99" s="69">
        <f t="shared" si="2"/>
        <v>818.27</v>
      </c>
      <c r="I99" s="69">
        <f t="shared" si="2"/>
        <v>0.82333333333333336</v>
      </c>
      <c r="J99" s="69">
        <f t="shared" si="2"/>
        <v>3.05</v>
      </c>
      <c r="K99" s="69">
        <f t="shared" si="2"/>
        <v>0.34333333333333327</v>
      </c>
      <c r="L99" s="69">
        <f t="shared" si="2"/>
        <v>7.5966666666666658</v>
      </c>
      <c r="M99" s="69">
        <f t="shared" si="2"/>
        <v>334.32666666666665</v>
      </c>
      <c r="N99" s="69">
        <f t="shared" si="2"/>
        <v>750.36999999999989</v>
      </c>
      <c r="O99" s="69">
        <f t="shared" si="2"/>
        <v>192.28666666666666</v>
      </c>
      <c r="P99" s="69">
        <f>P82+P93+P97</f>
        <v>7.6533333333333342</v>
      </c>
    </row>
    <row r="100" spans="1:16" x14ac:dyDescent="0.3">
      <c r="A100" s="149" t="s">
        <v>174</v>
      </c>
      <c r="B100" s="150"/>
      <c r="C100" s="150"/>
      <c r="D100" s="151"/>
      <c r="E100" s="69">
        <f>E99+E73+E30</f>
        <v>113.54249999999999</v>
      </c>
      <c r="F100" s="69">
        <f t="shared" ref="F100:P100" si="3">F99+F73+F30</f>
        <v>105.89750000000001</v>
      </c>
      <c r="G100" s="69">
        <f t="shared" si="3"/>
        <v>399.51166666666666</v>
      </c>
      <c r="H100" s="69">
        <f t="shared" si="3"/>
        <v>3002.95</v>
      </c>
      <c r="I100" s="69">
        <f t="shared" si="3"/>
        <v>1.8208333333333335</v>
      </c>
      <c r="J100" s="69">
        <f t="shared" si="3"/>
        <v>78.949999999999989</v>
      </c>
      <c r="K100" s="69">
        <f t="shared" si="3"/>
        <v>9.595833333333335</v>
      </c>
      <c r="L100" s="69">
        <f t="shared" si="3"/>
        <v>12.104166666666666</v>
      </c>
      <c r="M100" s="69">
        <f t="shared" si="3"/>
        <v>761.04416666666657</v>
      </c>
      <c r="N100" s="69">
        <f t="shared" si="3"/>
        <v>1698.7224999999999</v>
      </c>
      <c r="O100" s="69">
        <f t="shared" si="3"/>
        <v>386.92666666666668</v>
      </c>
      <c r="P100" s="69">
        <f t="shared" si="3"/>
        <v>30.643333333333331</v>
      </c>
    </row>
  </sheetData>
  <mergeCells count="85">
    <mergeCell ref="E18:P18"/>
    <mergeCell ref="A17:A18"/>
    <mergeCell ref="B17:B18"/>
    <mergeCell ref="C33:C34"/>
    <mergeCell ref="E20:P20"/>
    <mergeCell ref="E27:P27"/>
    <mergeCell ref="E22:P25"/>
    <mergeCell ref="B33:B34"/>
    <mergeCell ref="A28:A29"/>
    <mergeCell ref="A26:A27"/>
    <mergeCell ref="B21:B25"/>
    <mergeCell ref="A30:D30"/>
    <mergeCell ref="D33:D34"/>
    <mergeCell ref="M33:P33"/>
    <mergeCell ref="E33:G33"/>
    <mergeCell ref="H33:H34"/>
    <mergeCell ref="A9:A16"/>
    <mergeCell ref="B9:B16"/>
    <mergeCell ref="E10:P16"/>
    <mergeCell ref="H2:H3"/>
    <mergeCell ref="B2:B3"/>
    <mergeCell ref="M2:P2"/>
    <mergeCell ref="A5:P5"/>
    <mergeCell ref="C2:C3"/>
    <mergeCell ref="E2:G2"/>
    <mergeCell ref="A2:A3"/>
    <mergeCell ref="D2:D3"/>
    <mergeCell ref="B7:B8"/>
    <mergeCell ref="E8:P8"/>
    <mergeCell ref="A6:P6"/>
    <mergeCell ref="A7:A8"/>
    <mergeCell ref="I2:L2"/>
    <mergeCell ref="A100:D100"/>
    <mergeCell ref="A93:A96"/>
    <mergeCell ref="B93:B96"/>
    <mergeCell ref="B97:B98"/>
    <mergeCell ref="A97:A98"/>
    <mergeCell ref="A99:D99"/>
    <mergeCell ref="A67:A68"/>
    <mergeCell ref="B61:B66"/>
    <mergeCell ref="A21:A25"/>
    <mergeCell ref="A38:A40"/>
    <mergeCell ref="A37:P37"/>
    <mergeCell ref="A36:P36"/>
    <mergeCell ref="B38:B40"/>
    <mergeCell ref="B26:B27"/>
    <mergeCell ref="E29:P29"/>
    <mergeCell ref="A19:A20"/>
    <mergeCell ref="B19:B20"/>
    <mergeCell ref="A41:A52"/>
    <mergeCell ref="B41:B52"/>
    <mergeCell ref="A53:A60"/>
    <mergeCell ref="B53:B60"/>
    <mergeCell ref="B28:B29"/>
    <mergeCell ref="E98:P98"/>
    <mergeCell ref="D77:D78"/>
    <mergeCell ref="C77:C78"/>
    <mergeCell ref="B77:B78"/>
    <mergeCell ref="E77:G77"/>
    <mergeCell ref="H77:H78"/>
    <mergeCell ref="A81:P81"/>
    <mergeCell ref="A80:P80"/>
    <mergeCell ref="A82:A92"/>
    <mergeCell ref="B82:B92"/>
    <mergeCell ref="E83:P92"/>
    <mergeCell ref="E94:P96"/>
    <mergeCell ref="M77:P77"/>
    <mergeCell ref="A77:A78"/>
    <mergeCell ref="I33:L33"/>
    <mergeCell ref="E72:P72"/>
    <mergeCell ref="I77:L77"/>
    <mergeCell ref="A33:A34"/>
    <mergeCell ref="E68:P68"/>
    <mergeCell ref="E54:P60"/>
    <mergeCell ref="E42:P52"/>
    <mergeCell ref="E62:P66"/>
    <mergeCell ref="E39:P40"/>
    <mergeCell ref="A61:A66"/>
    <mergeCell ref="A71:A72"/>
    <mergeCell ref="B69:B70"/>
    <mergeCell ref="E70:P70"/>
    <mergeCell ref="A69:A70"/>
    <mergeCell ref="B71:B72"/>
    <mergeCell ref="A73:D73"/>
    <mergeCell ref="B67:B68"/>
  </mergeCells>
  <phoneticPr fontId="7" type="noConversion"/>
  <pageMargins left="0.23622047244094491" right="0.23622047244094491" top="0.94488188976377963" bottom="7.874015748031496E-2" header="0.31496062992125984" footer="0.31496062992125984"/>
  <pageSetup scale="8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view="pageBreakPreview" topLeftCell="A71" zoomScaleNormal="115" zoomScaleSheetLayoutView="100" workbookViewId="0">
      <selection activeCell="A76" sqref="A76:P105"/>
    </sheetView>
  </sheetViews>
  <sheetFormatPr defaultColWidth="9.109375" defaultRowHeight="15.6" x14ac:dyDescent="0.3"/>
  <cols>
    <col min="1" max="1" width="10.44140625" style="19" customWidth="1"/>
    <col min="2" max="2" width="6.6640625" style="19" customWidth="1"/>
    <col min="3" max="3" width="35.5546875" style="19" customWidth="1"/>
    <col min="4" max="4" width="8.44140625" style="19" customWidth="1"/>
    <col min="5" max="5" width="8.33203125" style="19" customWidth="1"/>
    <col min="6" max="6" width="8" style="19" customWidth="1"/>
    <col min="7" max="7" width="8.44140625" style="19" customWidth="1"/>
    <col min="8" max="8" width="11.33203125" style="19" bestFit="1" customWidth="1"/>
    <col min="9" max="9" width="8.44140625" style="19" customWidth="1"/>
    <col min="10" max="11" width="8" style="19" customWidth="1"/>
    <col min="12" max="12" width="7.33203125" style="19" customWidth="1"/>
    <col min="13" max="13" width="9.6640625" style="19" customWidth="1"/>
    <col min="14" max="14" width="9" style="19" customWidth="1"/>
    <col min="15" max="15" width="7.44140625" style="19" customWidth="1"/>
    <col min="16" max="16" width="8" style="19" customWidth="1"/>
    <col min="17" max="16384" width="9.109375" style="19"/>
  </cols>
  <sheetData>
    <row r="1" spans="1:16" x14ac:dyDescent="0.3">
      <c r="L1" s="77" t="s">
        <v>275</v>
      </c>
      <c r="O1" s="111" t="s">
        <v>282</v>
      </c>
    </row>
    <row r="2" spans="1:16" x14ac:dyDescent="0.3">
      <c r="A2" s="153" t="s">
        <v>81</v>
      </c>
      <c r="B2" s="153" t="s">
        <v>84</v>
      </c>
      <c r="C2" s="153" t="s">
        <v>82</v>
      </c>
      <c r="D2" s="153" t="s">
        <v>83</v>
      </c>
      <c r="E2" s="153" t="s">
        <v>88</v>
      </c>
      <c r="F2" s="153"/>
      <c r="G2" s="153"/>
      <c r="H2" s="153" t="s">
        <v>89</v>
      </c>
      <c r="I2" s="153" t="s">
        <v>90</v>
      </c>
      <c r="J2" s="153"/>
      <c r="K2" s="153"/>
      <c r="L2" s="153"/>
      <c r="M2" s="153" t="s">
        <v>94</v>
      </c>
      <c r="N2" s="153"/>
      <c r="O2" s="153"/>
      <c r="P2" s="153"/>
    </row>
    <row r="3" spans="1:16" x14ac:dyDescent="0.3">
      <c r="A3" s="153"/>
      <c r="B3" s="153"/>
      <c r="C3" s="153"/>
      <c r="D3" s="153"/>
      <c r="E3" s="15" t="s">
        <v>85</v>
      </c>
      <c r="F3" s="15" t="s">
        <v>86</v>
      </c>
      <c r="G3" s="15" t="s">
        <v>87</v>
      </c>
      <c r="H3" s="153"/>
      <c r="I3" s="15" t="s">
        <v>91</v>
      </c>
      <c r="J3" s="15" t="s">
        <v>57</v>
      </c>
      <c r="K3" s="15" t="s">
        <v>58</v>
      </c>
      <c r="L3" s="15" t="s">
        <v>92</v>
      </c>
      <c r="M3" s="15" t="s">
        <v>93</v>
      </c>
      <c r="N3" s="15" t="s">
        <v>54</v>
      </c>
      <c r="O3" s="15" t="s">
        <v>55</v>
      </c>
      <c r="P3" s="15" t="s">
        <v>56</v>
      </c>
    </row>
    <row r="4" spans="1:16" x14ac:dyDescent="0.3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</row>
    <row r="5" spans="1:16" ht="13.95" customHeight="1" x14ac:dyDescent="0.3">
      <c r="A5" s="137" t="s">
        <v>217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3.95" customHeight="1" x14ac:dyDescent="0.3">
      <c r="A6" s="137" t="s">
        <v>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13.95" customHeight="1" x14ac:dyDescent="0.3">
      <c r="A7" s="138">
        <v>2008</v>
      </c>
      <c r="B7" s="139">
        <v>89</v>
      </c>
      <c r="C7" s="27" t="s">
        <v>193</v>
      </c>
      <c r="D7" s="37">
        <v>200</v>
      </c>
      <c r="E7" s="50">
        <v>0.8</v>
      </c>
      <c r="F7" s="22">
        <v>0.8</v>
      </c>
      <c r="G7" s="22">
        <v>20.8</v>
      </c>
      <c r="H7" s="22">
        <v>90</v>
      </c>
      <c r="I7" s="22">
        <v>0.06</v>
      </c>
      <c r="J7" s="22">
        <v>20</v>
      </c>
      <c r="K7" s="22">
        <v>0.02</v>
      </c>
      <c r="L7" s="22">
        <v>0.4</v>
      </c>
      <c r="M7" s="22">
        <v>32</v>
      </c>
      <c r="N7" s="22">
        <v>22</v>
      </c>
      <c r="O7" s="22">
        <v>18</v>
      </c>
      <c r="P7" s="22">
        <v>4.4000000000000004</v>
      </c>
    </row>
    <row r="8" spans="1:16" ht="13.95" customHeight="1" x14ac:dyDescent="0.3">
      <c r="A8" s="138"/>
      <c r="B8" s="139"/>
      <c r="C8" s="65" t="s">
        <v>132</v>
      </c>
      <c r="D8" s="65">
        <v>200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46.8" x14ac:dyDescent="0.3">
      <c r="A9" s="138">
        <v>2008</v>
      </c>
      <c r="B9" s="139" t="s">
        <v>204</v>
      </c>
      <c r="C9" s="27" t="s">
        <v>68</v>
      </c>
      <c r="D9" s="37">
        <v>90</v>
      </c>
      <c r="E9" s="50">
        <v>10.62</v>
      </c>
      <c r="F9" s="22">
        <v>3.95</v>
      </c>
      <c r="G9" s="22">
        <v>62.71</v>
      </c>
      <c r="H9" s="22">
        <v>328.61</v>
      </c>
      <c r="I9" s="22">
        <v>0.17</v>
      </c>
      <c r="J9" s="22">
        <v>1.2</v>
      </c>
      <c r="K9" s="22">
        <v>0.01</v>
      </c>
      <c r="L9" s="22">
        <v>1.54</v>
      </c>
      <c r="M9" s="22">
        <v>22.13</v>
      </c>
      <c r="N9" s="22">
        <v>91.75</v>
      </c>
      <c r="O9" s="22">
        <v>15.72</v>
      </c>
      <c r="P9" s="22">
        <v>1.26</v>
      </c>
    </row>
    <row r="10" spans="1:16" ht="13.95" customHeight="1" x14ac:dyDescent="0.3">
      <c r="A10" s="138"/>
      <c r="B10" s="139"/>
      <c r="C10" s="65" t="s">
        <v>202</v>
      </c>
      <c r="D10" s="65">
        <v>46.8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1:16" ht="13.95" customHeight="1" x14ac:dyDescent="0.3">
      <c r="A11" s="138"/>
      <c r="B11" s="139"/>
      <c r="C11" s="65" t="s">
        <v>2</v>
      </c>
      <c r="D11" s="65">
        <v>2.4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</row>
    <row r="12" spans="1:16" ht="13.95" customHeight="1" x14ac:dyDescent="0.3">
      <c r="A12" s="138"/>
      <c r="B12" s="139"/>
      <c r="C12" s="65" t="s">
        <v>4</v>
      </c>
      <c r="D12" s="65">
        <v>1.96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</row>
    <row r="13" spans="1:16" ht="13.95" customHeight="1" x14ac:dyDescent="0.3">
      <c r="A13" s="138"/>
      <c r="B13" s="139"/>
      <c r="C13" s="65" t="s">
        <v>35</v>
      </c>
      <c r="D13" s="65">
        <v>4.21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</row>
    <row r="14" spans="1:16" ht="13.95" customHeight="1" x14ac:dyDescent="0.3">
      <c r="A14" s="138"/>
      <c r="B14" s="139"/>
      <c r="C14" s="65" t="s">
        <v>3</v>
      </c>
      <c r="D14" s="65">
        <v>0.76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</row>
    <row r="15" spans="1:16" ht="13.95" customHeight="1" x14ac:dyDescent="0.3">
      <c r="A15" s="138"/>
      <c r="B15" s="139"/>
      <c r="C15" s="65" t="s">
        <v>203</v>
      </c>
      <c r="D15" s="65">
        <v>1.36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</row>
    <row r="16" spans="1:16" ht="13.95" customHeight="1" x14ac:dyDescent="0.3">
      <c r="A16" s="138"/>
      <c r="B16" s="139"/>
      <c r="C16" s="65" t="s">
        <v>26</v>
      </c>
      <c r="D16" s="65">
        <v>18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</row>
    <row r="17" spans="1:16" ht="13.95" customHeight="1" x14ac:dyDescent="0.3">
      <c r="A17" s="138"/>
      <c r="B17" s="139"/>
      <c r="C17" s="65" t="s">
        <v>205</v>
      </c>
      <c r="D17" s="65">
        <v>45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ht="13.95" customHeight="1" x14ac:dyDescent="0.3">
      <c r="A18" s="138"/>
      <c r="B18" s="139"/>
      <c r="C18" s="74" t="s">
        <v>186</v>
      </c>
      <c r="D18" s="65">
        <v>25.87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13.95" customHeight="1" x14ac:dyDescent="0.3">
      <c r="A19" s="138"/>
      <c r="B19" s="139"/>
      <c r="C19" s="74" t="s">
        <v>2</v>
      </c>
      <c r="D19" s="65">
        <v>4.5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1:16" x14ac:dyDescent="0.3">
      <c r="A20" s="138"/>
      <c r="B20" s="139"/>
      <c r="C20" s="65" t="s">
        <v>251</v>
      </c>
      <c r="D20" s="65">
        <v>0.3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1:16" x14ac:dyDescent="0.3">
      <c r="A21" s="138">
        <v>2008</v>
      </c>
      <c r="B21" s="139">
        <v>152</v>
      </c>
      <c r="C21" s="27" t="s">
        <v>187</v>
      </c>
      <c r="D21" s="37">
        <v>250</v>
      </c>
      <c r="E21" s="50">
        <v>6.18</v>
      </c>
      <c r="F21" s="22">
        <v>7.58</v>
      </c>
      <c r="G21" s="22">
        <v>23.28</v>
      </c>
      <c r="H21" s="22">
        <v>185.68</v>
      </c>
      <c r="I21" s="22">
        <v>0.08</v>
      </c>
      <c r="J21" s="22">
        <v>1.1399999999999999</v>
      </c>
      <c r="K21" s="22">
        <v>0.05</v>
      </c>
      <c r="L21" s="22">
        <v>0.1</v>
      </c>
      <c r="M21" s="22">
        <v>212.08</v>
      </c>
      <c r="N21" s="22">
        <v>184.5</v>
      </c>
      <c r="O21" s="22">
        <v>33.26</v>
      </c>
      <c r="P21" s="22">
        <v>0.36</v>
      </c>
    </row>
    <row r="22" spans="1:16" ht="13.95" customHeight="1" x14ac:dyDescent="0.3">
      <c r="A22" s="138"/>
      <c r="B22" s="139"/>
      <c r="C22" s="64" t="s">
        <v>22</v>
      </c>
      <c r="D22" s="17">
        <v>175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6" ht="13.95" customHeight="1" x14ac:dyDescent="0.3">
      <c r="A23" s="138"/>
      <c r="B23" s="139"/>
      <c r="C23" s="64" t="s">
        <v>26</v>
      </c>
      <c r="D23" s="17">
        <v>87.5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24" spans="1:16" ht="13.95" customHeight="1" x14ac:dyDescent="0.3">
      <c r="A24" s="138"/>
      <c r="B24" s="139"/>
      <c r="C24" s="64" t="s">
        <v>188</v>
      </c>
      <c r="D24" s="17">
        <v>20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6" x14ac:dyDescent="0.3">
      <c r="A25" s="138"/>
      <c r="B25" s="139"/>
      <c r="C25" s="64" t="s">
        <v>2</v>
      </c>
      <c r="D25" s="17">
        <v>2.5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</row>
    <row r="26" spans="1:16" x14ac:dyDescent="0.3">
      <c r="A26" s="138"/>
      <c r="B26" s="139"/>
      <c r="C26" s="64" t="s">
        <v>4</v>
      </c>
      <c r="D26" s="17">
        <v>2.5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</row>
    <row r="27" spans="1:16" x14ac:dyDescent="0.3">
      <c r="A27" s="138"/>
      <c r="B27" s="139"/>
      <c r="C27" s="64" t="s">
        <v>3</v>
      </c>
      <c r="D27" s="17">
        <v>0.75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 x14ac:dyDescent="0.3">
      <c r="A28" s="138">
        <v>2008</v>
      </c>
      <c r="B28" s="139">
        <v>298</v>
      </c>
      <c r="C28" s="30" t="s">
        <v>106</v>
      </c>
      <c r="D28" s="21">
        <v>200</v>
      </c>
      <c r="E28" s="40">
        <v>2.79</v>
      </c>
      <c r="F28" s="38">
        <v>2.5499999999999998</v>
      </c>
      <c r="G28" s="38">
        <v>13.27</v>
      </c>
      <c r="H28" s="38">
        <v>87.25</v>
      </c>
      <c r="I28" s="38">
        <v>0.03</v>
      </c>
      <c r="J28" s="39">
        <v>1.04</v>
      </c>
      <c r="K28" s="39">
        <v>0.02</v>
      </c>
      <c r="L28" s="39">
        <v>0</v>
      </c>
      <c r="M28" s="39">
        <v>98.79</v>
      </c>
      <c r="N28" s="39">
        <v>73.599999999999994</v>
      </c>
      <c r="O28" s="39">
        <v>12.4</v>
      </c>
      <c r="P28" s="39">
        <v>0.28000000000000003</v>
      </c>
    </row>
    <row r="29" spans="1:16" x14ac:dyDescent="0.3">
      <c r="A29" s="138"/>
      <c r="B29" s="156"/>
      <c r="C29" s="11" t="s">
        <v>21</v>
      </c>
      <c r="D29" s="11">
        <v>40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1:16" x14ac:dyDescent="0.3">
      <c r="A30" s="138"/>
      <c r="B30" s="156"/>
      <c r="C30" s="51" t="s">
        <v>107</v>
      </c>
      <c r="D30" s="11">
        <v>0.8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x14ac:dyDescent="0.3">
      <c r="A31" s="138"/>
      <c r="B31" s="156"/>
      <c r="C31" s="11" t="s">
        <v>2</v>
      </c>
      <c r="D31" s="11">
        <v>13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1:16" x14ac:dyDescent="0.3">
      <c r="A32" s="138"/>
      <c r="B32" s="156"/>
      <c r="C32" s="11" t="s">
        <v>22</v>
      </c>
      <c r="D32" s="11">
        <v>80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</row>
    <row r="33" spans="1:16" x14ac:dyDescent="0.3">
      <c r="A33" s="138"/>
      <c r="B33" s="156"/>
      <c r="C33" s="11" t="s">
        <v>26</v>
      </c>
      <c r="D33" s="11">
        <v>67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</row>
    <row r="34" spans="1:16" x14ac:dyDescent="0.3">
      <c r="A34" s="138" t="s">
        <v>19</v>
      </c>
      <c r="B34" s="139" t="s">
        <v>19</v>
      </c>
      <c r="C34" s="27" t="s">
        <v>6</v>
      </c>
      <c r="D34" s="37">
        <v>80</v>
      </c>
      <c r="E34" s="50">
        <v>5.24</v>
      </c>
      <c r="F34" s="53">
        <v>1.64</v>
      </c>
      <c r="G34" s="53">
        <v>37.946666666666665</v>
      </c>
      <c r="H34" s="53">
        <v>187.51999999999998</v>
      </c>
      <c r="I34" s="53">
        <v>9.3333333333333338E-2</v>
      </c>
      <c r="J34" s="54">
        <v>0</v>
      </c>
      <c r="K34" s="54">
        <v>1.3333333333333334E-2</v>
      </c>
      <c r="L34" s="54">
        <v>0.78666666666666663</v>
      </c>
      <c r="M34" s="54">
        <v>12.946666666666667</v>
      </c>
      <c r="N34" s="54">
        <v>50.68</v>
      </c>
      <c r="O34" s="54">
        <v>9.0666666666666664</v>
      </c>
      <c r="P34" s="54">
        <v>0.69333333333333336</v>
      </c>
    </row>
    <row r="35" spans="1:16" x14ac:dyDescent="0.3">
      <c r="A35" s="138"/>
      <c r="B35" s="139"/>
      <c r="C35" s="16" t="s">
        <v>6</v>
      </c>
      <c r="D35" s="16">
        <v>80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x14ac:dyDescent="0.3">
      <c r="A36" s="149" t="s">
        <v>100</v>
      </c>
      <c r="B36" s="150"/>
      <c r="C36" s="150"/>
      <c r="D36" s="150"/>
      <c r="E36" s="69">
        <f>E21+E28+E34+E9+E7</f>
        <v>25.63</v>
      </c>
      <c r="F36" s="69">
        <f t="shared" ref="F36:P36" si="0">F21+F28+F34+F9+F7</f>
        <v>16.52</v>
      </c>
      <c r="G36" s="69">
        <f t="shared" si="0"/>
        <v>158.00666666666669</v>
      </c>
      <c r="H36" s="69">
        <f t="shared" si="0"/>
        <v>879.06</v>
      </c>
      <c r="I36" s="69">
        <f t="shared" si="0"/>
        <v>0.43333333333333335</v>
      </c>
      <c r="J36" s="69">
        <f t="shared" si="0"/>
        <v>23.38</v>
      </c>
      <c r="K36" s="69">
        <f t="shared" si="0"/>
        <v>0.11333333333333334</v>
      </c>
      <c r="L36" s="69">
        <f t="shared" si="0"/>
        <v>2.8266666666666667</v>
      </c>
      <c r="M36" s="69">
        <f t="shared" si="0"/>
        <v>377.94666666666666</v>
      </c>
      <c r="N36" s="69">
        <f t="shared" si="0"/>
        <v>422.53000000000003</v>
      </c>
      <c r="O36" s="69">
        <f t="shared" si="0"/>
        <v>88.446666666666658</v>
      </c>
      <c r="P36" s="69">
        <f t="shared" si="0"/>
        <v>6.9933333333333341</v>
      </c>
    </row>
    <row r="37" spans="1:16" x14ac:dyDescent="0.3"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3">
      <c r="L38" s="77" t="s">
        <v>275</v>
      </c>
      <c r="O38" s="111" t="s">
        <v>282</v>
      </c>
    </row>
    <row r="39" spans="1:16" x14ac:dyDescent="0.3">
      <c r="A39" s="153" t="s">
        <v>81</v>
      </c>
      <c r="B39" s="153" t="s">
        <v>84</v>
      </c>
      <c r="C39" s="153" t="s">
        <v>82</v>
      </c>
      <c r="D39" s="153" t="s">
        <v>83</v>
      </c>
      <c r="E39" s="153" t="s">
        <v>88</v>
      </c>
      <c r="F39" s="153"/>
      <c r="G39" s="153"/>
      <c r="H39" s="153" t="s">
        <v>89</v>
      </c>
      <c r="I39" s="153" t="s">
        <v>90</v>
      </c>
      <c r="J39" s="153"/>
      <c r="K39" s="153"/>
      <c r="L39" s="153"/>
      <c r="M39" s="153" t="s">
        <v>94</v>
      </c>
      <c r="N39" s="153"/>
      <c r="O39" s="153"/>
      <c r="P39" s="153"/>
    </row>
    <row r="40" spans="1:16" x14ac:dyDescent="0.3">
      <c r="A40" s="153"/>
      <c r="B40" s="153"/>
      <c r="C40" s="153"/>
      <c r="D40" s="153"/>
      <c r="E40" s="15" t="s">
        <v>85</v>
      </c>
      <c r="F40" s="15" t="s">
        <v>86</v>
      </c>
      <c r="G40" s="15" t="s">
        <v>87</v>
      </c>
      <c r="H40" s="153"/>
      <c r="I40" s="15" t="s">
        <v>91</v>
      </c>
      <c r="J40" s="15" t="s">
        <v>57</v>
      </c>
      <c r="K40" s="15" t="s">
        <v>58</v>
      </c>
      <c r="L40" s="15" t="s">
        <v>92</v>
      </c>
      <c r="M40" s="15" t="s">
        <v>93</v>
      </c>
      <c r="N40" s="15" t="s">
        <v>54</v>
      </c>
      <c r="O40" s="15" t="s">
        <v>55</v>
      </c>
      <c r="P40" s="15" t="s">
        <v>56</v>
      </c>
    </row>
    <row r="41" spans="1:16" x14ac:dyDescent="0.3">
      <c r="A41" s="20">
        <v>1</v>
      </c>
      <c r="B41" s="20">
        <v>2</v>
      </c>
      <c r="C41" s="20">
        <v>3</v>
      </c>
      <c r="D41" s="20">
        <v>4</v>
      </c>
      <c r="E41" s="20">
        <v>5</v>
      </c>
      <c r="F41" s="20">
        <v>6</v>
      </c>
      <c r="G41" s="20">
        <v>7</v>
      </c>
      <c r="H41" s="20">
        <v>8</v>
      </c>
      <c r="I41" s="20">
        <v>9</v>
      </c>
      <c r="J41" s="20">
        <v>10</v>
      </c>
      <c r="K41" s="20">
        <v>11</v>
      </c>
      <c r="L41" s="20">
        <v>12</v>
      </c>
      <c r="M41" s="20">
        <v>13</v>
      </c>
      <c r="N41" s="20">
        <v>14</v>
      </c>
      <c r="O41" s="20">
        <v>15</v>
      </c>
      <c r="P41" s="20">
        <v>16</v>
      </c>
    </row>
    <row r="42" spans="1:16" x14ac:dyDescent="0.3">
      <c r="A42" s="137" t="s">
        <v>217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x14ac:dyDescent="0.3">
      <c r="A43" s="137" t="s">
        <v>97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x14ac:dyDescent="0.3">
      <c r="A44" s="138">
        <v>2008</v>
      </c>
      <c r="B44" s="139">
        <v>246</v>
      </c>
      <c r="C44" s="30" t="s">
        <v>166</v>
      </c>
      <c r="D44" s="21">
        <v>100</v>
      </c>
      <c r="E44" s="50">
        <v>1.1000000000000001</v>
      </c>
      <c r="F44" s="53">
        <v>0.2</v>
      </c>
      <c r="G44" s="53">
        <v>4.5999999999999996</v>
      </c>
      <c r="H44" s="53">
        <v>23</v>
      </c>
      <c r="I44" s="53">
        <v>0.06</v>
      </c>
      <c r="J44" s="54">
        <v>25</v>
      </c>
      <c r="K44" s="54">
        <v>0.14000000000000001</v>
      </c>
      <c r="L44" s="54">
        <v>0.7</v>
      </c>
      <c r="M44" s="54">
        <v>14</v>
      </c>
      <c r="N44" s="54">
        <v>26</v>
      </c>
      <c r="O44" s="54">
        <v>20</v>
      </c>
      <c r="P44" s="54">
        <v>0.9</v>
      </c>
    </row>
    <row r="45" spans="1:16" x14ac:dyDescent="0.3">
      <c r="A45" s="138"/>
      <c r="B45" s="152"/>
      <c r="C45" s="11" t="s">
        <v>167</v>
      </c>
      <c r="D45" s="12">
        <v>100</v>
      </c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x14ac:dyDescent="0.3">
      <c r="A46" s="138">
        <v>2008</v>
      </c>
      <c r="B46" s="139">
        <v>45</v>
      </c>
      <c r="C46" s="30" t="s">
        <v>38</v>
      </c>
      <c r="D46" s="21">
        <v>250</v>
      </c>
      <c r="E46" s="50">
        <v>2.34</v>
      </c>
      <c r="F46" s="35">
        <v>3.89</v>
      </c>
      <c r="G46" s="35">
        <v>13.61</v>
      </c>
      <c r="H46" s="35">
        <v>98.79</v>
      </c>
      <c r="I46" s="35">
        <v>0.1</v>
      </c>
      <c r="J46" s="36">
        <v>8.41</v>
      </c>
      <c r="K46" s="36">
        <v>0.24</v>
      </c>
      <c r="L46" s="36">
        <v>0.21</v>
      </c>
      <c r="M46" s="36">
        <v>18.43</v>
      </c>
      <c r="N46" s="36">
        <v>59.12</v>
      </c>
      <c r="O46" s="36">
        <v>22.52</v>
      </c>
      <c r="P46" s="36">
        <v>0.8</v>
      </c>
    </row>
    <row r="47" spans="1:16" x14ac:dyDescent="0.3">
      <c r="A47" s="138"/>
      <c r="B47" s="152"/>
      <c r="C47" s="11" t="s">
        <v>155</v>
      </c>
      <c r="D47" s="31">
        <v>20</v>
      </c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1:16" x14ac:dyDescent="0.3">
      <c r="A48" s="138"/>
      <c r="B48" s="152"/>
      <c r="C48" s="11" t="s">
        <v>8</v>
      </c>
      <c r="D48" s="11">
        <v>50</v>
      </c>
      <c r="E48" s="15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1:16" x14ac:dyDescent="0.3">
      <c r="A49" s="138"/>
      <c r="B49" s="152"/>
      <c r="C49" s="11" t="s">
        <v>9</v>
      </c>
      <c r="D49" s="11">
        <v>10</v>
      </c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1:16" x14ac:dyDescent="0.3">
      <c r="A50" s="138"/>
      <c r="B50" s="152"/>
      <c r="C50" s="11" t="s">
        <v>37</v>
      </c>
      <c r="D50" s="11">
        <v>2.5</v>
      </c>
      <c r="E50" s="154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</row>
    <row r="51" spans="1:16" x14ac:dyDescent="0.3">
      <c r="A51" s="138"/>
      <c r="B51" s="152"/>
      <c r="C51" s="11" t="s">
        <v>10</v>
      </c>
      <c r="D51" s="11">
        <v>10</v>
      </c>
      <c r="E51" s="154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</row>
    <row r="52" spans="1:16" x14ac:dyDescent="0.3">
      <c r="A52" s="138"/>
      <c r="B52" s="152"/>
      <c r="C52" s="11" t="s">
        <v>4</v>
      </c>
      <c r="D52" s="11">
        <v>5</v>
      </c>
      <c r="E52" s="15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</row>
    <row r="53" spans="1:16" x14ac:dyDescent="0.3">
      <c r="A53" s="138"/>
      <c r="B53" s="152"/>
      <c r="C53" s="72" t="s">
        <v>291</v>
      </c>
      <c r="D53" s="11">
        <v>175</v>
      </c>
      <c r="E53" s="15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1:16" x14ac:dyDescent="0.3">
      <c r="A54" s="138"/>
      <c r="B54" s="152"/>
      <c r="C54" s="11" t="s">
        <v>3</v>
      </c>
      <c r="D54" s="11">
        <v>1.25</v>
      </c>
      <c r="E54" s="154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</row>
    <row r="55" spans="1:16" x14ac:dyDescent="0.3">
      <c r="A55" s="138"/>
      <c r="B55" s="152"/>
      <c r="C55" s="11" t="s">
        <v>11</v>
      </c>
      <c r="D55" s="11">
        <v>0.01</v>
      </c>
      <c r="E55" s="154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</row>
    <row r="56" spans="1:16" x14ac:dyDescent="0.3">
      <c r="A56" s="138"/>
      <c r="B56" s="152"/>
      <c r="C56" s="11" t="s">
        <v>13</v>
      </c>
      <c r="D56" s="11">
        <v>1.88</v>
      </c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</row>
    <row r="57" spans="1:16" x14ac:dyDescent="0.3">
      <c r="A57" s="138">
        <v>2008</v>
      </c>
      <c r="B57" s="139">
        <v>211</v>
      </c>
      <c r="C57" s="30" t="s">
        <v>48</v>
      </c>
      <c r="D57" s="21">
        <v>350</v>
      </c>
      <c r="E57" s="50">
        <v>62</v>
      </c>
      <c r="F57" s="53">
        <v>75.55</v>
      </c>
      <c r="G57" s="53">
        <v>68.41</v>
      </c>
      <c r="H57" s="53">
        <v>1245.1500000000001</v>
      </c>
      <c r="I57" s="53">
        <v>0.28000000000000003</v>
      </c>
      <c r="J57" s="54">
        <v>3.5</v>
      </c>
      <c r="K57" s="54">
        <v>1.94</v>
      </c>
      <c r="L57" s="54">
        <v>2.77</v>
      </c>
      <c r="M57" s="54">
        <v>90.17</v>
      </c>
      <c r="N57" s="54">
        <v>660.1</v>
      </c>
      <c r="O57" s="54">
        <v>160.1</v>
      </c>
      <c r="P57" s="54">
        <v>5.96</v>
      </c>
    </row>
    <row r="58" spans="1:16" x14ac:dyDescent="0.3">
      <c r="A58" s="138"/>
      <c r="B58" s="152"/>
      <c r="C58" s="11" t="s">
        <v>160</v>
      </c>
      <c r="D58" s="11">
        <v>306.83</v>
      </c>
      <c r="E58" s="133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</row>
    <row r="59" spans="1:16" x14ac:dyDescent="0.3">
      <c r="A59" s="138"/>
      <c r="B59" s="152"/>
      <c r="C59" s="11" t="s">
        <v>15</v>
      </c>
      <c r="D59" s="12">
        <v>18.329999999999998</v>
      </c>
      <c r="E59" s="133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1:16" x14ac:dyDescent="0.3">
      <c r="A60" s="138"/>
      <c r="B60" s="152"/>
      <c r="C60" s="11" t="s">
        <v>10</v>
      </c>
      <c r="D60" s="12">
        <v>18.329999999999998</v>
      </c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</row>
    <row r="61" spans="1:16" x14ac:dyDescent="0.3">
      <c r="A61" s="138"/>
      <c r="B61" s="152"/>
      <c r="C61" s="11" t="s">
        <v>161</v>
      </c>
      <c r="D61" s="12">
        <v>18.329999999999998</v>
      </c>
      <c r="E61" s="133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</row>
    <row r="62" spans="1:16" x14ac:dyDescent="0.3">
      <c r="A62" s="138"/>
      <c r="B62" s="152"/>
      <c r="C62" s="11" t="s">
        <v>14</v>
      </c>
      <c r="D62" s="12">
        <v>81.67</v>
      </c>
      <c r="E62" s="133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</row>
    <row r="63" spans="1:16" x14ac:dyDescent="0.3">
      <c r="A63" s="138"/>
      <c r="B63" s="152"/>
      <c r="C63" s="11" t="s">
        <v>162</v>
      </c>
      <c r="D63" s="12">
        <v>173.33</v>
      </c>
      <c r="E63" s="133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</row>
    <row r="64" spans="1:16" x14ac:dyDescent="0.3">
      <c r="A64" s="138">
        <v>2008</v>
      </c>
      <c r="B64" s="139">
        <v>284</v>
      </c>
      <c r="C64" s="27" t="s">
        <v>77</v>
      </c>
      <c r="D64" s="37">
        <v>200</v>
      </c>
      <c r="E64" s="29">
        <v>0.25</v>
      </c>
      <c r="F64" s="22">
        <v>0.25</v>
      </c>
      <c r="G64" s="22">
        <v>25.35</v>
      </c>
      <c r="H64" s="22">
        <v>104.07</v>
      </c>
      <c r="I64" s="22">
        <v>0.02</v>
      </c>
      <c r="J64" s="22">
        <v>7.8</v>
      </c>
      <c r="K64" s="22">
        <v>0</v>
      </c>
      <c r="L64" s="22">
        <v>0.11</v>
      </c>
      <c r="M64" s="22">
        <v>11.4</v>
      </c>
      <c r="N64" s="22">
        <v>7.04</v>
      </c>
      <c r="O64" s="22">
        <v>5.34</v>
      </c>
      <c r="P64" s="22">
        <v>1.2</v>
      </c>
    </row>
    <row r="65" spans="1:16" x14ac:dyDescent="0.3">
      <c r="A65" s="138"/>
      <c r="B65" s="139"/>
      <c r="C65" s="42" t="s">
        <v>28</v>
      </c>
      <c r="D65" s="18">
        <v>50</v>
      </c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</row>
    <row r="66" spans="1:16" x14ac:dyDescent="0.3">
      <c r="A66" s="138"/>
      <c r="B66" s="139"/>
      <c r="C66" s="42" t="s">
        <v>30</v>
      </c>
      <c r="D66" s="18">
        <v>7</v>
      </c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</row>
    <row r="67" spans="1:16" x14ac:dyDescent="0.3">
      <c r="A67" s="138"/>
      <c r="B67" s="139"/>
      <c r="C67" s="42" t="s">
        <v>26</v>
      </c>
      <c r="D67" s="18">
        <v>180</v>
      </c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</row>
    <row r="68" spans="1:16" x14ac:dyDescent="0.3">
      <c r="A68" s="138"/>
      <c r="B68" s="139"/>
      <c r="C68" s="42" t="s">
        <v>2</v>
      </c>
      <c r="D68" s="18">
        <v>20</v>
      </c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</row>
    <row r="69" spans="1:16" x14ac:dyDescent="0.3">
      <c r="A69" s="138" t="s">
        <v>19</v>
      </c>
      <c r="B69" s="139" t="s">
        <v>19</v>
      </c>
      <c r="C69" s="30" t="s">
        <v>195</v>
      </c>
      <c r="D69" s="21">
        <v>60</v>
      </c>
      <c r="E69" s="50">
        <v>3.2700000000000005</v>
      </c>
      <c r="F69" s="35">
        <v>0.62999999999999989</v>
      </c>
      <c r="G69" s="35">
        <v>19.53</v>
      </c>
      <c r="H69" s="35">
        <v>96.765000000000015</v>
      </c>
      <c r="I69" s="35">
        <v>0.03</v>
      </c>
      <c r="J69" s="36">
        <v>0</v>
      </c>
      <c r="K69" s="36">
        <v>0</v>
      </c>
      <c r="L69" s="36">
        <v>0</v>
      </c>
      <c r="M69" s="36">
        <v>7.5149999999999997</v>
      </c>
      <c r="N69" s="36">
        <v>25.125</v>
      </c>
      <c r="O69" s="36">
        <v>7.8450000000000006</v>
      </c>
      <c r="P69" s="36">
        <v>0.62999999999999989</v>
      </c>
    </row>
    <row r="70" spans="1:16" x14ac:dyDescent="0.3">
      <c r="A70" s="138"/>
      <c r="B70" s="152"/>
      <c r="C70" s="11" t="s">
        <v>196</v>
      </c>
      <c r="D70" s="12">
        <v>60</v>
      </c>
      <c r="E70" s="135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3"/>
    </row>
    <row r="71" spans="1:16" x14ac:dyDescent="0.3">
      <c r="A71" s="138" t="s">
        <v>19</v>
      </c>
      <c r="B71" s="139" t="s">
        <v>19</v>
      </c>
      <c r="C71" s="27" t="s">
        <v>6</v>
      </c>
      <c r="D71" s="37">
        <v>80</v>
      </c>
      <c r="E71" s="50">
        <v>5.24</v>
      </c>
      <c r="F71" s="53">
        <v>1.64</v>
      </c>
      <c r="G71" s="53">
        <v>37.946666666666665</v>
      </c>
      <c r="H71" s="53">
        <v>187.51999999999998</v>
      </c>
      <c r="I71" s="53">
        <v>9.3333333333333338E-2</v>
      </c>
      <c r="J71" s="54">
        <v>0</v>
      </c>
      <c r="K71" s="54">
        <v>1.3333333333333334E-2</v>
      </c>
      <c r="L71" s="54">
        <v>0.78666666666666663</v>
      </c>
      <c r="M71" s="54">
        <v>12.946666666666667</v>
      </c>
      <c r="N71" s="54">
        <v>50.68</v>
      </c>
      <c r="O71" s="54">
        <v>9.0666666666666664</v>
      </c>
      <c r="P71" s="54">
        <v>0.69333333333333336</v>
      </c>
    </row>
    <row r="72" spans="1:16" x14ac:dyDescent="0.3">
      <c r="A72" s="138"/>
      <c r="B72" s="139"/>
      <c r="C72" s="16" t="s">
        <v>6</v>
      </c>
      <c r="D72" s="16">
        <v>80</v>
      </c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</row>
    <row r="73" spans="1:16" x14ac:dyDescent="0.3">
      <c r="A73" s="149" t="s">
        <v>100</v>
      </c>
      <c r="B73" s="150"/>
      <c r="C73" s="150"/>
      <c r="D73" s="150"/>
      <c r="E73" s="69">
        <f>E44+E46+E57+E64+E69+E71</f>
        <v>74.199999999999989</v>
      </c>
      <c r="F73" s="69">
        <f t="shared" ref="F73:P73" si="1">F44+F46+F57+F64+F69+F71</f>
        <v>82.16</v>
      </c>
      <c r="G73" s="69">
        <f t="shared" si="1"/>
        <v>169.44666666666666</v>
      </c>
      <c r="H73" s="69">
        <f t="shared" si="1"/>
        <v>1755.2950000000001</v>
      </c>
      <c r="I73" s="69">
        <f t="shared" si="1"/>
        <v>0.58333333333333348</v>
      </c>
      <c r="J73" s="69">
        <f t="shared" si="1"/>
        <v>44.709999999999994</v>
      </c>
      <c r="K73" s="69">
        <f t="shared" si="1"/>
        <v>2.333333333333333</v>
      </c>
      <c r="L73" s="69">
        <f t="shared" si="1"/>
        <v>4.5766666666666662</v>
      </c>
      <c r="M73" s="69">
        <f t="shared" si="1"/>
        <v>154.46166666666664</v>
      </c>
      <c r="N73" s="69">
        <f t="shared" si="1"/>
        <v>828.06499999999994</v>
      </c>
      <c r="O73" s="69">
        <f t="shared" si="1"/>
        <v>224.87166666666667</v>
      </c>
      <c r="P73" s="69">
        <f t="shared" si="1"/>
        <v>10.183333333333332</v>
      </c>
    </row>
    <row r="76" spans="1:16" x14ac:dyDescent="0.3">
      <c r="L76" s="77" t="s">
        <v>275</v>
      </c>
      <c r="O76" s="111" t="s">
        <v>282</v>
      </c>
    </row>
    <row r="77" spans="1:16" x14ac:dyDescent="0.3">
      <c r="A77" s="153" t="s">
        <v>81</v>
      </c>
      <c r="B77" s="153" t="s">
        <v>84</v>
      </c>
      <c r="C77" s="153" t="s">
        <v>82</v>
      </c>
      <c r="D77" s="153" t="s">
        <v>83</v>
      </c>
      <c r="E77" s="153" t="s">
        <v>88</v>
      </c>
      <c r="F77" s="153"/>
      <c r="G77" s="153"/>
      <c r="H77" s="153" t="s">
        <v>89</v>
      </c>
      <c r="I77" s="153" t="s">
        <v>90</v>
      </c>
      <c r="J77" s="153"/>
      <c r="K77" s="153"/>
      <c r="L77" s="153"/>
      <c r="M77" s="153" t="s">
        <v>94</v>
      </c>
      <c r="N77" s="153"/>
      <c r="O77" s="153"/>
      <c r="P77" s="153"/>
    </row>
    <row r="78" spans="1:16" x14ac:dyDescent="0.3">
      <c r="A78" s="153"/>
      <c r="B78" s="153"/>
      <c r="C78" s="153"/>
      <c r="D78" s="153"/>
      <c r="E78" s="15" t="s">
        <v>85</v>
      </c>
      <c r="F78" s="15" t="s">
        <v>86</v>
      </c>
      <c r="G78" s="15" t="s">
        <v>87</v>
      </c>
      <c r="H78" s="153"/>
      <c r="I78" s="15" t="s">
        <v>91</v>
      </c>
      <c r="J78" s="15" t="s">
        <v>57</v>
      </c>
      <c r="K78" s="15" t="s">
        <v>58</v>
      </c>
      <c r="L78" s="15" t="s">
        <v>92</v>
      </c>
      <c r="M78" s="15" t="s">
        <v>93</v>
      </c>
      <c r="N78" s="15" t="s">
        <v>54</v>
      </c>
      <c r="O78" s="15" t="s">
        <v>55</v>
      </c>
      <c r="P78" s="15" t="s">
        <v>56</v>
      </c>
    </row>
    <row r="79" spans="1:16" x14ac:dyDescent="0.3">
      <c r="A79" s="20">
        <v>1</v>
      </c>
      <c r="B79" s="20">
        <v>2</v>
      </c>
      <c r="C79" s="20">
        <v>3</v>
      </c>
      <c r="D79" s="20">
        <v>4</v>
      </c>
      <c r="E79" s="20">
        <v>5</v>
      </c>
      <c r="F79" s="20">
        <v>6</v>
      </c>
      <c r="G79" s="20">
        <v>7</v>
      </c>
      <c r="H79" s="20">
        <v>8</v>
      </c>
      <c r="I79" s="20">
        <v>9</v>
      </c>
      <c r="J79" s="20">
        <v>10</v>
      </c>
      <c r="K79" s="20">
        <v>11</v>
      </c>
      <c r="L79" s="20">
        <v>12</v>
      </c>
      <c r="M79" s="20">
        <v>13</v>
      </c>
      <c r="N79" s="20">
        <v>14</v>
      </c>
      <c r="O79" s="20">
        <v>15</v>
      </c>
      <c r="P79" s="20">
        <v>16</v>
      </c>
    </row>
    <row r="80" spans="1:16" x14ac:dyDescent="0.3">
      <c r="A80" s="137" t="s">
        <v>217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</row>
    <row r="81" spans="1:16" x14ac:dyDescent="0.3">
      <c r="A81" s="137" t="s">
        <v>98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</row>
    <row r="82" spans="1:16" x14ac:dyDescent="0.3">
      <c r="A82" s="138" t="s">
        <v>19</v>
      </c>
      <c r="B82" s="139" t="s">
        <v>19</v>
      </c>
      <c r="C82" s="27" t="s">
        <v>199</v>
      </c>
      <c r="D82" s="37">
        <v>30</v>
      </c>
      <c r="E82" s="71">
        <v>0.96</v>
      </c>
      <c r="F82" s="71">
        <v>0.84</v>
      </c>
      <c r="G82" s="71">
        <v>24.33</v>
      </c>
      <c r="H82" s="71">
        <v>102.6</v>
      </c>
      <c r="I82" s="71">
        <v>0</v>
      </c>
      <c r="J82" s="71">
        <v>0</v>
      </c>
      <c r="K82" s="71">
        <v>0</v>
      </c>
      <c r="L82" s="70">
        <v>0</v>
      </c>
      <c r="M82" s="71">
        <v>3</v>
      </c>
      <c r="N82" s="71">
        <v>9.9</v>
      </c>
      <c r="O82" s="71">
        <v>0.6</v>
      </c>
      <c r="P82" s="71">
        <v>0.18</v>
      </c>
    </row>
    <row r="83" spans="1:16" x14ac:dyDescent="0.3">
      <c r="A83" s="138"/>
      <c r="B83" s="139"/>
      <c r="C83" s="65" t="s">
        <v>199</v>
      </c>
      <c r="D83" s="65">
        <v>30</v>
      </c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</row>
    <row r="84" spans="1:16" ht="15.6" customHeight="1" x14ac:dyDescent="0.3">
      <c r="A84" s="138">
        <v>2008</v>
      </c>
      <c r="B84" s="139" t="s">
        <v>272</v>
      </c>
      <c r="C84" s="30" t="s">
        <v>271</v>
      </c>
      <c r="D84" s="21" t="s">
        <v>293</v>
      </c>
      <c r="E84" s="29">
        <v>9.01</v>
      </c>
      <c r="F84" s="22">
        <v>9.86</v>
      </c>
      <c r="G84" s="22">
        <v>42.3</v>
      </c>
      <c r="H84" s="22">
        <v>294.06</v>
      </c>
      <c r="I84" s="22">
        <v>0.41</v>
      </c>
      <c r="J84" s="22">
        <v>9.4600000000000009</v>
      </c>
      <c r="K84" s="22">
        <v>0.26</v>
      </c>
      <c r="L84" s="22">
        <v>1.05</v>
      </c>
      <c r="M84" s="22">
        <v>332.94</v>
      </c>
      <c r="N84" s="22">
        <v>405.79</v>
      </c>
      <c r="O84" s="22">
        <v>89.8</v>
      </c>
      <c r="P84" s="22">
        <v>3.15</v>
      </c>
    </row>
    <row r="85" spans="1:16" x14ac:dyDescent="0.3">
      <c r="A85" s="138"/>
      <c r="B85" s="156"/>
      <c r="C85" s="72" t="s">
        <v>8</v>
      </c>
      <c r="D85" s="12">
        <v>223.34</v>
      </c>
      <c r="E85" s="180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</row>
    <row r="86" spans="1:16" x14ac:dyDescent="0.3">
      <c r="A86" s="138"/>
      <c r="B86" s="156"/>
      <c r="C86" s="72" t="s">
        <v>22</v>
      </c>
      <c r="D86" s="12">
        <v>15</v>
      </c>
      <c r="E86" s="180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</row>
    <row r="87" spans="1:16" x14ac:dyDescent="0.3">
      <c r="A87" s="138"/>
      <c r="B87" s="156"/>
      <c r="C87" s="72" t="s">
        <v>35</v>
      </c>
      <c r="D87" s="12">
        <v>21.66</v>
      </c>
      <c r="E87" s="180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</row>
    <row r="88" spans="1:16" x14ac:dyDescent="0.3">
      <c r="A88" s="138"/>
      <c r="B88" s="156"/>
      <c r="C88" s="72" t="s">
        <v>164</v>
      </c>
      <c r="D88" s="12">
        <v>56.25</v>
      </c>
      <c r="E88" s="180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</row>
    <row r="89" spans="1:16" x14ac:dyDescent="0.3">
      <c r="A89" s="138"/>
      <c r="B89" s="156"/>
      <c r="C89" s="103" t="s">
        <v>22</v>
      </c>
      <c r="D89" s="72">
        <v>56.25</v>
      </c>
      <c r="E89" s="180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</row>
    <row r="90" spans="1:16" x14ac:dyDescent="0.3">
      <c r="A90" s="138"/>
      <c r="B90" s="156"/>
      <c r="C90" s="103" t="s">
        <v>17</v>
      </c>
      <c r="D90" s="72">
        <v>4.5</v>
      </c>
      <c r="E90" s="180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</row>
    <row r="91" spans="1:16" x14ac:dyDescent="0.3">
      <c r="A91" s="138"/>
      <c r="B91" s="156"/>
      <c r="C91" s="103" t="s">
        <v>4</v>
      </c>
      <c r="D91" s="72">
        <v>4.5</v>
      </c>
      <c r="E91" s="180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16" x14ac:dyDescent="0.3">
      <c r="A92" s="138"/>
      <c r="B92" s="156"/>
      <c r="C92" s="84" t="s">
        <v>74</v>
      </c>
      <c r="D92" s="115">
        <v>85</v>
      </c>
      <c r="E92" s="180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</row>
    <row r="93" spans="1:16" x14ac:dyDescent="0.3">
      <c r="A93" s="138"/>
      <c r="B93" s="156"/>
      <c r="C93" s="72" t="s">
        <v>17</v>
      </c>
      <c r="D93" s="72">
        <v>2.13</v>
      </c>
      <c r="E93" s="180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</row>
    <row r="94" spans="1:16" x14ac:dyDescent="0.3">
      <c r="A94" s="138"/>
      <c r="B94" s="156"/>
      <c r="C94" s="72" t="s">
        <v>26</v>
      </c>
      <c r="D94" s="72">
        <v>46.75</v>
      </c>
      <c r="E94" s="180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</row>
    <row r="95" spans="1:16" x14ac:dyDescent="0.3">
      <c r="A95" s="138"/>
      <c r="B95" s="156"/>
      <c r="C95" s="72" t="s">
        <v>4</v>
      </c>
      <c r="D95" s="72">
        <v>2.13</v>
      </c>
      <c r="E95" s="180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</row>
    <row r="96" spans="1:16" x14ac:dyDescent="0.3">
      <c r="A96" s="138"/>
      <c r="B96" s="156"/>
      <c r="C96" s="105" t="s">
        <v>12</v>
      </c>
      <c r="D96" s="32">
        <v>42.5</v>
      </c>
      <c r="E96" s="180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</row>
    <row r="97" spans="1:16" ht="31.2" x14ac:dyDescent="0.3">
      <c r="A97" s="138">
        <v>2008</v>
      </c>
      <c r="B97" s="139">
        <v>272</v>
      </c>
      <c r="C97" s="30" t="s">
        <v>171</v>
      </c>
      <c r="D97" s="21">
        <v>200</v>
      </c>
      <c r="E97" s="50">
        <v>5.6</v>
      </c>
      <c r="F97" s="35">
        <v>6.38</v>
      </c>
      <c r="G97" s="35">
        <v>8.18</v>
      </c>
      <c r="H97" s="35">
        <v>112.52</v>
      </c>
      <c r="I97" s="35">
        <v>0.08</v>
      </c>
      <c r="J97" s="36">
        <v>1.4</v>
      </c>
      <c r="K97" s="36">
        <v>0.04</v>
      </c>
      <c r="L97" s="36">
        <v>0</v>
      </c>
      <c r="M97" s="36">
        <v>240.01</v>
      </c>
      <c r="N97" s="36">
        <v>180.01</v>
      </c>
      <c r="O97" s="36">
        <v>28</v>
      </c>
      <c r="P97" s="36">
        <v>0.2</v>
      </c>
    </row>
    <row r="98" spans="1:16" x14ac:dyDescent="0.3">
      <c r="A98" s="138"/>
      <c r="B98" s="152"/>
      <c r="C98" s="11" t="s">
        <v>232</v>
      </c>
      <c r="D98" s="12">
        <v>200</v>
      </c>
      <c r="E98" s="157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2"/>
    </row>
    <row r="99" spans="1:16" x14ac:dyDescent="0.3">
      <c r="A99" s="138"/>
      <c r="B99" s="152"/>
      <c r="C99" s="11" t="s">
        <v>2</v>
      </c>
      <c r="D99" s="12">
        <v>10</v>
      </c>
      <c r="E99" s="159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8"/>
    </row>
    <row r="100" spans="1:16" x14ac:dyDescent="0.3">
      <c r="A100" s="138" t="s">
        <v>19</v>
      </c>
      <c r="B100" s="139" t="s">
        <v>19</v>
      </c>
      <c r="C100" s="30" t="s">
        <v>195</v>
      </c>
      <c r="D100" s="21">
        <v>60</v>
      </c>
      <c r="E100" s="50">
        <v>3.2700000000000005</v>
      </c>
      <c r="F100" s="35">
        <v>0.62999999999999989</v>
      </c>
      <c r="G100" s="35">
        <v>19.53</v>
      </c>
      <c r="H100" s="35">
        <v>96.765000000000015</v>
      </c>
      <c r="I100" s="35">
        <v>0.03</v>
      </c>
      <c r="J100" s="36">
        <v>0</v>
      </c>
      <c r="K100" s="36">
        <v>0</v>
      </c>
      <c r="L100" s="36">
        <v>0</v>
      </c>
      <c r="M100" s="36">
        <v>7.5149999999999997</v>
      </c>
      <c r="N100" s="36">
        <v>25.125</v>
      </c>
      <c r="O100" s="36">
        <v>7.8450000000000006</v>
      </c>
      <c r="P100" s="36">
        <v>0.62999999999999989</v>
      </c>
    </row>
    <row r="101" spans="1:16" x14ac:dyDescent="0.3">
      <c r="A101" s="138"/>
      <c r="B101" s="152"/>
      <c r="C101" s="11" t="s">
        <v>196</v>
      </c>
      <c r="D101" s="12">
        <v>60</v>
      </c>
      <c r="E101" s="135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3"/>
    </row>
    <row r="102" spans="1:16" x14ac:dyDescent="0.3">
      <c r="A102" s="138" t="s">
        <v>19</v>
      </c>
      <c r="B102" s="139" t="s">
        <v>19</v>
      </c>
      <c r="C102" s="27" t="s">
        <v>6</v>
      </c>
      <c r="D102" s="37">
        <v>55</v>
      </c>
      <c r="E102" s="112">
        <v>3.6025</v>
      </c>
      <c r="F102" s="112">
        <v>1.1274999999999999</v>
      </c>
      <c r="G102" s="112">
        <v>26.088333333333335</v>
      </c>
      <c r="H102" s="112">
        <v>128.91999999999999</v>
      </c>
      <c r="I102" s="112">
        <v>6.4166666666666677E-2</v>
      </c>
      <c r="J102" s="112">
        <v>0</v>
      </c>
      <c r="K102" s="112">
        <v>9.1666666666666684E-3</v>
      </c>
      <c r="L102" s="112">
        <v>0.54083333333333328</v>
      </c>
      <c r="M102" s="112">
        <v>8.9008333333333329</v>
      </c>
      <c r="N102" s="112">
        <v>34.842499999999994</v>
      </c>
      <c r="O102" s="112">
        <v>6.2333333333333334</v>
      </c>
      <c r="P102" s="112">
        <v>0.47666666666666663</v>
      </c>
    </row>
    <row r="103" spans="1:16" x14ac:dyDescent="0.3">
      <c r="A103" s="138"/>
      <c r="B103" s="139"/>
      <c r="C103" s="16" t="s">
        <v>6</v>
      </c>
      <c r="D103" s="16">
        <v>55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</row>
    <row r="104" spans="1:16" x14ac:dyDescent="0.3">
      <c r="A104" s="149" t="s">
        <v>100</v>
      </c>
      <c r="B104" s="150"/>
      <c r="C104" s="150"/>
      <c r="D104" s="150"/>
      <c r="E104" s="69">
        <f>E84+E97+E100+E102+E82</f>
        <v>22.442499999999999</v>
      </c>
      <c r="F104" s="69">
        <f t="shared" ref="F104:P104" si="2">F84+F97+F100+F102+F82</f>
        <v>18.837499999999999</v>
      </c>
      <c r="G104" s="69">
        <f t="shared" si="2"/>
        <v>120.42833333333333</v>
      </c>
      <c r="H104" s="69">
        <f t="shared" si="2"/>
        <v>734.86500000000001</v>
      </c>
      <c r="I104" s="69">
        <f t="shared" si="2"/>
        <v>0.58416666666666672</v>
      </c>
      <c r="J104" s="69">
        <f t="shared" si="2"/>
        <v>10.860000000000001</v>
      </c>
      <c r="K104" s="69">
        <f t="shared" si="2"/>
        <v>0.30916666666666665</v>
      </c>
      <c r="L104" s="69">
        <f t="shared" si="2"/>
        <v>1.5908333333333333</v>
      </c>
      <c r="M104" s="69">
        <f t="shared" si="2"/>
        <v>592.3658333333334</v>
      </c>
      <c r="N104" s="69">
        <f t="shared" si="2"/>
        <v>655.6674999999999</v>
      </c>
      <c r="O104" s="69">
        <f t="shared" si="2"/>
        <v>132.47833333333332</v>
      </c>
      <c r="P104" s="69">
        <f t="shared" si="2"/>
        <v>4.6366666666666667</v>
      </c>
    </row>
    <row r="105" spans="1:16" x14ac:dyDescent="0.3">
      <c r="A105" s="149" t="s">
        <v>174</v>
      </c>
      <c r="B105" s="150"/>
      <c r="C105" s="150"/>
      <c r="D105" s="151"/>
      <c r="E105" s="69">
        <f t="shared" ref="E105:P105" si="3">E104+E73+E36</f>
        <v>122.27249999999998</v>
      </c>
      <c r="F105" s="69">
        <f t="shared" si="3"/>
        <v>117.5175</v>
      </c>
      <c r="G105" s="69">
        <f t="shared" si="3"/>
        <v>447.88166666666666</v>
      </c>
      <c r="H105" s="69">
        <f t="shared" si="3"/>
        <v>3369.22</v>
      </c>
      <c r="I105" s="69">
        <f t="shared" si="3"/>
        <v>1.6008333333333336</v>
      </c>
      <c r="J105" s="69">
        <f t="shared" si="3"/>
        <v>78.949999999999989</v>
      </c>
      <c r="K105" s="69">
        <f t="shared" si="3"/>
        <v>2.7558333333333329</v>
      </c>
      <c r="L105" s="69">
        <f t="shared" si="3"/>
        <v>8.9941666666666666</v>
      </c>
      <c r="M105" s="69">
        <f t="shared" si="3"/>
        <v>1124.7741666666668</v>
      </c>
      <c r="N105" s="69">
        <f t="shared" si="3"/>
        <v>1906.2624999999998</v>
      </c>
      <c r="O105" s="69">
        <f t="shared" si="3"/>
        <v>445.79666666666668</v>
      </c>
      <c r="P105" s="69">
        <f t="shared" si="3"/>
        <v>21.813333333333333</v>
      </c>
    </row>
  </sheetData>
  <mergeCells count="82">
    <mergeCell ref="E103:P103"/>
    <mergeCell ref="E98:P99"/>
    <mergeCell ref="C77:C78"/>
    <mergeCell ref="A77:A78"/>
    <mergeCell ref="M77:P77"/>
    <mergeCell ref="I77:L77"/>
    <mergeCell ref="E101:P101"/>
    <mergeCell ref="B100:B101"/>
    <mergeCell ref="E85:P96"/>
    <mergeCell ref="A82:A83"/>
    <mergeCell ref="B82:B83"/>
    <mergeCell ref="E83:P83"/>
    <mergeCell ref="D77:D78"/>
    <mergeCell ref="B77:B78"/>
    <mergeCell ref="A80:P80"/>
    <mergeCell ref="A81:P81"/>
    <mergeCell ref="E77:G77"/>
    <mergeCell ref="H77:H78"/>
    <mergeCell ref="B44:B45"/>
    <mergeCell ref="A105:D105"/>
    <mergeCell ref="A97:A99"/>
    <mergeCell ref="A100:A101"/>
    <mergeCell ref="A104:D104"/>
    <mergeCell ref="A102:A103"/>
    <mergeCell ref="B102:B103"/>
    <mergeCell ref="B97:B99"/>
    <mergeCell ref="A84:A96"/>
    <mergeCell ref="B84:B96"/>
    <mergeCell ref="B69:B70"/>
    <mergeCell ref="A73:D73"/>
    <mergeCell ref="A71:A72"/>
    <mergeCell ref="E72:P72"/>
    <mergeCell ref="A42:P42"/>
    <mergeCell ref="E65:P68"/>
    <mergeCell ref="E58:P63"/>
    <mergeCell ref="B64:B68"/>
    <mergeCell ref="A64:A68"/>
    <mergeCell ref="B57:B63"/>
    <mergeCell ref="A43:P43"/>
    <mergeCell ref="E45:P45"/>
    <mergeCell ref="A57:A63"/>
    <mergeCell ref="E47:P56"/>
    <mergeCell ref="B46:B56"/>
    <mergeCell ref="A46:A56"/>
    <mergeCell ref="A44:A45"/>
    <mergeCell ref="B71:B72"/>
    <mergeCell ref="A69:A70"/>
    <mergeCell ref="E70:P70"/>
    <mergeCell ref="E10:P20"/>
    <mergeCell ref="E2:G2"/>
    <mergeCell ref="A5:P5"/>
    <mergeCell ref="A6:P6"/>
    <mergeCell ref="B9:B20"/>
    <mergeCell ref="I2:L2"/>
    <mergeCell ref="D2:D3"/>
    <mergeCell ref="A9:A20"/>
    <mergeCell ref="E8:P8"/>
    <mergeCell ref="H2:H3"/>
    <mergeCell ref="C2:C3"/>
    <mergeCell ref="B21:B27"/>
    <mergeCell ref="A21:A27"/>
    <mergeCell ref="E22:P27"/>
    <mergeCell ref="A7:A8"/>
    <mergeCell ref="B7:B8"/>
    <mergeCell ref="A2:A3"/>
    <mergeCell ref="B2:B3"/>
    <mergeCell ref="M2:P2"/>
    <mergeCell ref="A28:A33"/>
    <mergeCell ref="B28:B33"/>
    <mergeCell ref="B39:B40"/>
    <mergeCell ref="A39:A40"/>
    <mergeCell ref="E29:P33"/>
    <mergeCell ref="I39:L39"/>
    <mergeCell ref="B34:B35"/>
    <mergeCell ref="C39:C40"/>
    <mergeCell ref="E39:G39"/>
    <mergeCell ref="H39:H40"/>
    <mergeCell ref="A34:A35"/>
    <mergeCell ref="E35:P35"/>
    <mergeCell ref="M39:P39"/>
    <mergeCell ref="D39:D40"/>
    <mergeCell ref="A36:D36"/>
  </mergeCells>
  <phoneticPr fontId="7" type="noConversion"/>
  <pageMargins left="0.23622047244094491" right="0.23622047244094491" top="0.94488188976377963" bottom="7.874015748031496E-2" header="0.31496062992125984" footer="0.31496062992125984"/>
  <pageSetup scale="80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opLeftCell="A65" zoomScaleNormal="100" workbookViewId="0">
      <selection activeCell="Q103" sqref="Q103"/>
    </sheetView>
  </sheetViews>
  <sheetFormatPr defaultColWidth="9.109375" defaultRowHeight="15.6" x14ac:dyDescent="0.3"/>
  <cols>
    <col min="1" max="1" width="10.44140625" style="19" customWidth="1"/>
    <col min="2" max="2" width="7" style="19" customWidth="1"/>
    <col min="3" max="3" width="30.88671875" style="19" customWidth="1"/>
    <col min="4" max="4" width="8.44140625" style="19" customWidth="1"/>
    <col min="5" max="5" width="7" style="19" customWidth="1"/>
    <col min="6" max="6" width="7.33203125" style="19" customWidth="1"/>
    <col min="7" max="7" width="8.33203125" style="19" customWidth="1"/>
    <col min="8" max="8" width="8.6640625" style="19" customWidth="1"/>
    <col min="9" max="9" width="8.44140625" style="19" customWidth="1"/>
    <col min="10" max="11" width="8" style="19" customWidth="1"/>
    <col min="12" max="12" width="7.33203125" style="19" customWidth="1"/>
    <col min="13" max="13" width="8.88671875" style="19" customWidth="1"/>
    <col min="14" max="14" width="8.6640625" style="19" customWidth="1"/>
    <col min="15" max="15" width="7.44140625" style="19" customWidth="1"/>
    <col min="16" max="16" width="8" style="19" customWidth="1"/>
    <col min="17" max="16384" width="9.109375" style="19"/>
  </cols>
  <sheetData>
    <row r="1" spans="1:16" x14ac:dyDescent="0.3">
      <c r="L1" s="77" t="s">
        <v>275</v>
      </c>
      <c r="O1" s="111" t="s">
        <v>282</v>
      </c>
    </row>
    <row r="2" spans="1:16" x14ac:dyDescent="0.3">
      <c r="A2" s="153" t="s">
        <v>81</v>
      </c>
      <c r="B2" s="153" t="s">
        <v>84</v>
      </c>
      <c r="C2" s="153" t="s">
        <v>82</v>
      </c>
      <c r="D2" s="153" t="s">
        <v>83</v>
      </c>
      <c r="E2" s="153" t="s">
        <v>88</v>
      </c>
      <c r="F2" s="153"/>
      <c r="G2" s="153"/>
      <c r="H2" s="153" t="s">
        <v>89</v>
      </c>
      <c r="I2" s="153" t="s">
        <v>90</v>
      </c>
      <c r="J2" s="153"/>
      <c r="K2" s="153"/>
      <c r="L2" s="153"/>
      <c r="M2" s="153" t="s">
        <v>94</v>
      </c>
      <c r="N2" s="153"/>
      <c r="O2" s="153"/>
      <c r="P2" s="153"/>
    </row>
    <row r="3" spans="1:16" x14ac:dyDescent="0.3">
      <c r="A3" s="153"/>
      <c r="B3" s="153"/>
      <c r="C3" s="153"/>
      <c r="D3" s="153"/>
      <c r="E3" s="15" t="s">
        <v>85</v>
      </c>
      <c r="F3" s="15" t="s">
        <v>86</v>
      </c>
      <c r="G3" s="15" t="s">
        <v>87</v>
      </c>
      <c r="H3" s="153"/>
      <c r="I3" s="15" t="s">
        <v>91</v>
      </c>
      <c r="J3" s="15" t="s">
        <v>57</v>
      </c>
      <c r="K3" s="15" t="s">
        <v>58</v>
      </c>
      <c r="L3" s="15" t="s">
        <v>92</v>
      </c>
      <c r="M3" s="15" t="s">
        <v>93</v>
      </c>
      <c r="N3" s="15" t="s">
        <v>54</v>
      </c>
      <c r="O3" s="15" t="s">
        <v>55</v>
      </c>
      <c r="P3" s="15" t="s">
        <v>56</v>
      </c>
    </row>
    <row r="4" spans="1:16" x14ac:dyDescent="0.3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</row>
    <row r="5" spans="1:16" ht="13.95" customHeight="1" x14ac:dyDescent="0.3">
      <c r="A5" s="137" t="s">
        <v>218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3.95" customHeight="1" x14ac:dyDescent="0.3">
      <c r="A6" s="137" t="s">
        <v>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13.95" customHeight="1" x14ac:dyDescent="0.3">
      <c r="A7" s="138">
        <v>2008</v>
      </c>
      <c r="B7" s="139">
        <v>89</v>
      </c>
      <c r="C7" s="27" t="s">
        <v>193</v>
      </c>
      <c r="D7" s="37">
        <v>200</v>
      </c>
      <c r="E7" s="50">
        <v>0.8</v>
      </c>
      <c r="F7" s="22">
        <v>0.8</v>
      </c>
      <c r="G7" s="22">
        <v>20.8</v>
      </c>
      <c r="H7" s="22">
        <v>90</v>
      </c>
      <c r="I7" s="22">
        <v>0.06</v>
      </c>
      <c r="J7" s="22">
        <v>20</v>
      </c>
      <c r="K7" s="22">
        <v>0.02</v>
      </c>
      <c r="L7" s="22">
        <v>0.4</v>
      </c>
      <c r="M7" s="22">
        <v>32</v>
      </c>
      <c r="N7" s="22">
        <v>22</v>
      </c>
      <c r="O7" s="22">
        <v>18</v>
      </c>
      <c r="P7" s="22">
        <v>4.4000000000000004</v>
      </c>
    </row>
    <row r="8" spans="1:16" ht="13.95" customHeight="1" x14ac:dyDescent="0.3">
      <c r="A8" s="138"/>
      <c r="B8" s="139"/>
      <c r="C8" s="65" t="s">
        <v>133</v>
      </c>
      <c r="D8" s="65">
        <v>200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5.6" customHeight="1" x14ac:dyDescent="0.3">
      <c r="A9" s="138">
        <v>2008</v>
      </c>
      <c r="B9" s="139" t="s">
        <v>278</v>
      </c>
      <c r="C9" s="30" t="s">
        <v>102</v>
      </c>
      <c r="D9" s="21" t="s">
        <v>285</v>
      </c>
      <c r="E9" s="50">
        <v>35.14</v>
      </c>
      <c r="F9" s="22">
        <v>8.6</v>
      </c>
      <c r="G9" s="22">
        <v>46.13</v>
      </c>
      <c r="H9" s="22">
        <v>402.68</v>
      </c>
      <c r="I9" s="22">
        <v>0.2</v>
      </c>
      <c r="J9" s="22">
        <v>1.1200000000000001</v>
      </c>
      <c r="K9" s="22">
        <v>0.24</v>
      </c>
      <c r="L9" s="22">
        <v>0.85</v>
      </c>
      <c r="M9" s="22">
        <v>515</v>
      </c>
      <c r="N9" s="22">
        <v>647.44000000000005</v>
      </c>
      <c r="O9" s="22">
        <v>86.39</v>
      </c>
      <c r="P9" s="22">
        <v>1.91</v>
      </c>
    </row>
    <row r="10" spans="1:16" ht="13.95" customHeight="1" x14ac:dyDescent="0.3">
      <c r="A10" s="138"/>
      <c r="B10" s="156"/>
      <c r="C10" s="11" t="s">
        <v>41</v>
      </c>
      <c r="D10" s="12">
        <v>180.8</v>
      </c>
      <c r="E10" s="133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ht="13.95" customHeight="1" x14ac:dyDescent="0.3">
      <c r="A11" s="138"/>
      <c r="B11" s="156"/>
      <c r="C11" s="11" t="s">
        <v>35</v>
      </c>
      <c r="D11" s="12">
        <v>16</v>
      </c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</row>
    <row r="12" spans="1:16" ht="13.95" customHeight="1" x14ac:dyDescent="0.3">
      <c r="A12" s="138"/>
      <c r="B12" s="156"/>
      <c r="C12" s="11" t="s">
        <v>2</v>
      </c>
      <c r="D12" s="12">
        <v>17.600000000000001</v>
      </c>
      <c r="E12" s="133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1:16" ht="13.95" customHeight="1" x14ac:dyDescent="0.3">
      <c r="A13" s="138"/>
      <c r="B13" s="156"/>
      <c r="C13" s="11" t="s">
        <v>14</v>
      </c>
      <c r="D13" s="12">
        <v>35.200000000000003</v>
      </c>
      <c r="E13" s="133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6" ht="13.95" customHeight="1" x14ac:dyDescent="0.3">
      <c r="A14" s="138"/>
      <c r="B14" s="156"/>
      <c r="C14" s="11" t="s">
        <v>4</v>
      </c>
      <c r="D14" s="12">
        <v>8</v>
      </c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16" ht="13.95" customHeight="1" x14ac:dyDescent="0.3">
      <c r="A15" s="138"/>
      <c r="B15" s="156"/>
      <c r="C15" s="11" t="s">
        <v>12</v>
      </c>
      <c r="D15" s="12">
        <v>8</v>
      </c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16" x14ac:dyDescent="0.3">
      <c r="A16" s="138"/>
      <c r="B16" s="156"/>
      <c r="C16" s="72" t="s">
        <v>223</v>
      </c>
      <c r="D16" s="12">
        <v>30</v>
      </c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x14ac:dyDescent="0.3">
      <c r="A17" s="138">
        <v>2008</v>
      </c>
      <c r="B17" s="139">
        <v>365</v>
      </c>
      <c r="C17" s="27" t="s">
        <v>207</v>
      </c>
      <c r="D17" s="37">
        <v>10</v>
      </c>
      <c r="E17" s="50">
        <v>0.1</v>
      </c>
      <c r="F17" s="22">
        <v>7.2</v>
      </c>
      <c r="G17" s="22">
        <v>0.1</v>
      </c>
      <c r="H17" s="22">
        <v>66</v>
      </c>
      <c r="I17" s="22">
        <v>0</v>
      </c>
      <c r="J17" s="22">
        <v>0</v>
      </c>
      <c r="K17" s="22">
        <v>0.05</v>
      </c>
      <c r="L17" s="22">
        <v>0.1</v>
      </c>
      <c r="M17" s="22">
        <v>2.4</v>
      </c>
      <c r="N17" s="22">
        <v>3</v>
      </c>
      <c r="O17" s="22">
        <v>0.05</v>
      </c>
      <c r="P17" s="22">
        <v>0.02</v>
      </c>
    </row>
    <row r="18" spans="1:16" x14ac:dyDescent="0.3">
      <c r="A18" s="138"/>
      <c r="B18" s="139"/>
      <c r="C18" s="65" t="s">
        <v>4</v>
      </c>
      <c r="D18" s="65">
        <v>10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31.2" x14ac:dyDescent="0.3">
      <c r="A19" s="138">
        <v>2008</v>
      </c>
      <c r="B19" s="139">
        <v>286</v>
      </c>
      <c r="C19" s="30" t="s">
        <v>59</v>
      </c>
      <c r="D19" s="21">
        <v>200</v>
      </c>
      <c r="E19" s="41">
        <v>2.79</v>
      </c>
      <c r="F19" s="38">
        <v>3.19</v>
      </c>
      <c r="G19" s="38">
        <v>19.71</v>
      </c>
      <c r="H19" s="38">
        <v>118.69</v>
      </c>
      <c r="I19" s="38">
        <v>0.04</v>
      </c>
      <c r="J19" s="39">
        <v>1.3</v>
      </c>
      <c r="K19" s="39">
        <v>0.02</v>
      </c>
      <c r="L19" s="39">
        <v>0.05</v>
      </c>
      <c r="M19" s="39">
        <v>123.39</v>
      </c>
      <c r="N19" s="39">
        <v>93.96</v>
      </c>
      <c r="O19" s="39">
        <v>18</v>
      </c>
      <c r="P19" s="39">
        <v>0.25</v>
      </c>
    </row>
    <row r="20" spans="1:16" x14ac:dyDescent="0.3">
      <c r="A20" s="138"/>
      <c r="B20" s="156"/>
      <c r="C20" s="11" t="s">
        <v>7</v>
      </c>
      <c r="D20" s="11">
        <v>2</v>
      </c>
      <c r="E20" s="186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8"/>
    </row>
    <row r="21" spans="1:16" x14ac:dyDescent="0.3">
      <c r="A21" s="138"/>
      <c r="B21" s="156"/>
      <c r="C21" s="11" t="s">
        <v>22</v>
      </c>
      <c r="D21" s="11">
        <v>100</v>
      </c>
      <c r="E21" s="189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1"/>
    </row>
    <row r="22" spans="1:16" x14ac:dyDescent="0.3">
      <c r="A22" s="138"/>
      <c r="B22" s="156"/>
      <c r="C22" s="11" t="s">
        <v>2</v>
      </c>
      <c r="D22" s="11">
        <v>15</v>
      </c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1"/>
    </row>
    <row r="23" spans="1:16" x14ac:dyDescent="0.3">
      <c r="A23" s="138"/>
      <c r="B23" s="156"/>
      <c r="C23" s="11" t="s">
        <v>26</v>
      </c>
      <c r="D23" s="11">
        <v>120</v>
      </c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1"/>
    </row>
    <row r="24" spans="1:16" x14ac:dyDescent="0.3">
      <c r="A24" s="138" t="s">
        <v>19</v>
      </c>
      <c r="B24" s="139" t="s">
        <v>19</v>
      </c>
      <c r="C24" s="27" t="s">
        <v>6</v>
      </c>
      <c r="D24" s="37">
        <v>80</v>
      </c>
      <c r="E24" s="50">
        <v>5.24</v>
      </c>
      <c r="F24" s="53">
        <v>1.64</v>
      </c>
      <c r="G24" s="53">
        <v>37.946666666666665</v>
      </c>
      <c r="H24" s="53">
        <v>187.51999999999998</v>
      </c>
      <c r="I24" s="53">
        <v>9.3333333333333338E-2</v>
      </c>
      <c r="J24" s="54">
        <v>0</v>
      </c>
      <c r="K24" s="54">
        <v>1.3333333333333334E-2</v>
      </c>
      <c r="L24" s="54">
        <v>0.78666666666666663</v>
      </c>
      <c r="M24" s="54">
        <v>12.946666666666667</v>
      </c>
      <c r="N24" s="54">
        <v>50.68</v>
      </c>
      <c r="O24" s="54">
        <v>9.0666666666666664</v>
      </c>
      <c r="P24" s="54">
        <v>0.69333333333333336</v>
      </c>
    </row>
    <row r="25" spans="1:16" x14ac:dyDescent="0.3">
      <c r="A25" s="138"/>
      <c r="B25" s="139"/>
      <c r="C25" s="16" t="s">
        <v>6</v>
      </c>
      <c r="D25" s="16">
        <v>80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</row>
    <row r="26" spans="1:16" x14ac:dyDescent="0.3">
      <c r="A26" s="149" t="s">
        <v>100</v>
      </c>
      <c r="B26" s="150"/>
      <c r="C26" s="150"/>
      <c r="D26" s="150"/>
      <c r="E26" s="69">
        <f>E9+E19+E24+E17+E7</f>
        <v>44.07</v>
      </c>
      <c r="F26" s="69">
        <f t="shared" ref="F26:P26" si="0">F9+F19+F24+F17+F7</f>
        <v>21.43</v>
      </c>
      <c r="G26" s="69">
        <f t="shared" si="0"/>
        <v>124.68666666666665</v>
      </c>
      <c r="H26" s="69">
        <f t="shared" si="0"/>
        <v>864.89</v>
      </c>
      <c r="I26" s="69">
        <f t="shared" si="0"/>
        <v>0.39333333333333337</v>
      </c>
      <c r="J26" s="69">
        <f t="shared" si="0"/>
        <v>22.42</v>
      </c>
      <c r="K26" s="69">
        <f t="shared" si="0"/>
        <v>0.34333333333333332</v>
      </c>
      <c r="L26" s="69">
        <f t="shared" si="0"/>
        <v>2.1866666666666665</v>
      </c>
      <c r="M26" s="69">
        <f t="shared" si="0"/>
        <v>685.73666666666668</v>
      </c>
      <c r="N26" s="69">
        <f t="shared" si="0"/>
        <v>817.08</v>
      </c>
      <c r="O26" s="69">
        <f t="shared" si="0"/>
        <v>131.50666666666666</v>
      </c>
      <c r="P26" s="69">
        <f t="shared" si="0"/>
        <v>7.2733333333333334</v>
      </c>
    </row>
    <row r="27" spans="1:16" x14ac:dyDescent="0.3">
      <c r="B27" s="23"/>
      <c r="C27" s="23"/>
      <c r="D27" s="23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x14ac:dyDescent="0.3">
      <c r="L28" s="77" t="s">
        <v>275</v>
      </c>
      <c r="O28" s="111" t="s">
        <v>282</v>
      </c>
    </row>
    <row r="29" spans="1:16" x14ac:dyDescent="0.3">
      <c r="A29" s="153" t="s">
        <v>81</v>
      </c>
      <c r="B29" s="153" t="s">
        <v>84</v>
      </c>
      <c r="C29" s="153" t="s">
        <v>82</v>
      </c>
      <c r="D29" s="153" t="s">
        <v>83</v>
      </c>
      <c r="E29" s="153" t="s">
        <v>88</v>
      </c>
      <c r="F29" s="153"/>
      <c r="G29" s="153"/>
      <c r="H29" s="153" t="s">
        <v>89</v>
      </c>
      <c r="I29" s="153" t="s">
        <v>90</v>
      </c>
      <c r="J29" s="153"/>
      <c r="K29" s="153"/>
      <c r="L29" s="153"/>
      <c r="M29" s="153" t="s">
        <v>94</v>
      </c>
      <c r="N29" s="153"/>
      <c r="O29" s="153"/>
      <c r="P29" s="153"/>
    </row>
    <row r="30" spans="1:16" x14ac:dyDescent="0.3">
      <c r="A30" s="153"/>
      <c r="B30" s="153"/>
      <c r="C30" s="153"/>
      <c r="D30" s="153"/>
      <c r="E30" s="15" t="s">
        <v>85</v>
      </c>
      <c r="F30" s="15" t="s">
        <v>86</v>
      </c>
      <c r="G30" s="15" t="s">
        <v>87</v>
      </c>
      <c r="H30" s="153"/>
      <c r="I30" s="15" t="s">
        <v>91</v>
      </c>
      <c r="J30" s="15" t="s">
        <v>57</v>
      </c>
      <c r="K30" s="15" t="s">
        <v>58</v>
      </c>
      <c r="L30" s="15" t="s">
        <v>92</v>
      </c>
      <c r="M30" s="15" t="s">
        <v>93</v>
      </c>
      <c r="N30" s="15" t="s">
        <v>54</v>
      </c>
      <c r="O30" s="15" t="s">
        <v>55</v>
      </c>
      <c r="P30" s="15" t="s">
        <v>56</v>
      </c>
    </row>
    <row r="31" spans="1:16" x14ac:dyDescent="0.3">
      <c r="A31" s="20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  <c r="K31" s="20">
        <v>11</v>
      </c>
      <c r="L31" s="20">
        <v>12</v>
      </c>
      <c r="M31" s="20">
        <v>13</v>
      </c>
      <c r="N31" s="20">
        <v>14</v>
      </c>
      <c r="O31" s="20">
        <v>15</v>
      </c>
      <c r="P31" s="20">
        <v>16</v>
      </c>
    </row>
    <row r="32" spans="1:16" x14ac:dyDescent="0.3">
      <c r="A32" s="137" t="s">
        <v>218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spans="1:16" x14ac:dyDescent="0.3">
      <c r="A33" s="137" t="s">
        <v>97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</row>
    <row r="34" spans="1:16" x14ac:dyDescent="0.3">
      <c r="A34" s="138">
        <v>2008</v>
      </c>
      <c r="B34" s="139">
        <v>246</v>
      </c>
      <c r="C34" s="30" t="s">
        <v>166</v>
      </c>
      <c r="D34" s="21">
        <v>100</v>
      </c>
      <c r="E34" s="50">
        <v>0.8</v>
      </c>
      <c r="F34" s="53">
        <v>0.1</v>
      </c>
      <c r="G34" s="53">
        <v>3.3</v>
      </c>
      <c r="H34" s="53">
        <v>14</v>
      </c>
      <c r="I34" s="53">
        <v>0.06</v>
      </c>
      <c r="J34" s="54">
        <v>25</v>
      </c>
      <c r="K34" s="54">
        <v>0.14000000000000001</v>
      </c>
      <c r="L34" s="54">
        <v>0.7</v>
      </c>
      <c r="M34" s="54">
        <v>14</v>
      </c>
      <c r="N34" s="54">
        <v>26</v>
      </c>
      <c r="O34" s="54">
        <v>20</v>
      </c>
      <c r="P34" s="54">
        <v>0.9</v>
      </c>
    </row>
    <row r="35" spans="1:16" x14ac:dyDescent="0.3">
      <c r="A35" s="138"/>
      <c r="B35" s="152"/>
      <c r="C35" s="11" t="s">
        <v>168</v>
      </c>
      <c r="D35" s="12">
        <v>100</v>
      </c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ht="31.2" x14ac:dyDescent="0.3">
      <c r="A36" s="138">
        <v>2008</v>
      </c>
      <c r="B36" s="139">
        <v>47</v>
      </c>
      <c r="C36" s="30" t="s">
        <v>154</v>
      </c>
      <c r="D36" s="21">
        <v>250</v>
      </c>
      <c r="E36" s="50">
        <v>2.83</v>
      </c>
      <c r="F36" s="35">
        <v>2.86</v>
      </c>
      <c r="G36" s="35">
        <v>21.76</v>
      </c>
      <c r="H36" s="35">
        <v>124.09</v>
      </c>
      <c r="I36" s="35">
        <v>0.13</v>
      </c>
      <c r="J36" s="36">
        <v>10.119999999999999</v>
      </c>
      <c r="K36" s="36">
        <v>0.24</v>
      </c>
      <c r="L36" s="36">
        <v>0.4</v>
      </c>
      <c r="M36" s="36">
        <v>22.83</v>
      </c>
      <c r="N36" s="36">
        <v>69.89</v>
      </c>
      <c r="O36" s="36">
        <v>29.09</v>
      </c>
      <c r="P36" s="36">
        <v>1.1299999999999999</v>
      </c>
    </row>
    <row r="37" spans="1:16" x14ac:dyDescent="0.3">
      <c r="A37" s="138"/>
      <c r="B37" s="152"/>
      <c r="C37" s="11" t="s">
        <v>39</v>
      </c>
      <c r="D37" s="11">
        <v>10</v>
      </c>
      <c r="E37" s="154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</row>
    <row r="38" spans="1:16" x14ac:dyDescent="0.3">
      <c r="A38" s="138"/>
      <c r="B38" s="152"/>
      <c r="C38" s="11" t="s">
        <v>8</v>
      </c>
      <c r="D38" s="11">
        <v>75</v>
      </c>
      <c r="E38" s="154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</row>
    <row r="39" spans="1:16" x14ac:dyDescent="0.3">
      <c r="A39" s="138"/>
      <c r="B39" s="152"/>
      <c r="C39" s="11" t="s">
        <v>9</v>
      </c>
      <c r="D39" s="11">
        <v>10</v>
      </c>
      <c r="E39" s="154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</row>
    <row r="40" spans="1:16" x14ac:dyDescent="0.3">
      <c r="A40" s="138"/>
      <c r="B40" s="152"/>
      <c r="C40" s="11" t="s">
        <v>136</v>
      </c>
      <c r="D40" s="11">
        <v>2.5</v>
      </c>
      <c r="E40" s="154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</row>
    <row r="41" spans="1:16" x14ac:dyDescent="0.3">
      <c r="A41" s="138"/>
      <c r="B41" s="152"/>
      <c r="C41" s="11" t="s">
        <v>10</v>
      </c>
      <c r="D41" s="11">
        <v>10</v>
      </c>
      <c r="E41" s="154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1:16" x14ac:dyDescent="0.3">
      <c r="A42" s="138"/>
      <c r="B42" s="152"/>
      <c r="C42" s="11" t="s">
        <v>4</v>
      </c>
      <c r="D42" s="11">
        <v>3.75</v>
      </c>
      <c r="E42" s="154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</row>
    <row r="43" spans="1:16" x14ac:dyDescent="0.3">
      <c r="A43" s="138"/>
      <c r="B43" s="152"/>
      <c r="C43" s="72" t="s">
        <v>291</v>
      </c>
      <c r="D43" s="11">
        <v>187.5</v>
      </c>
      <c r="E43" s="154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</row>
    <row r="44" spans="1:16" x14ac:dyDescent="0.3">
      <c r="A44" s="138"/>
      <c r="B44" s="152"/>
      <c r="C44" s="11" t="s">
        <v>11</v>
      </c>
      <c r="D44" s="11">
        <v>0.01</v>
      </c>
      <c r="E44" s="154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</row>
    <row r="45" spans="1:16" x14ac:dyDescent="0.3">
      <c r="A45" s="138"/>
      <c r="B45" s="152"/>
      <c r="C45" s="11" t="s">
        <v>3</v>
      </c>
      <c r="D45" s="11">
        <v>1.25</v>
      </c>
      <c r="E45" s="154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</row>
    <row r="46" spans="1:16" x14ac:dyDescent="0.3">
      <c r="A46" s="138"/>
      <c r="B46" s="152"/>
      <c r="C46" s="11" t="s">
        <v>13</v>
      </c>
      <c r="D46" s="11">
        <v>1.88</v>
      </c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</row>
    <row r="47" spans="1:16" x14ac:dyDescent="0.3">
      <c r="A47" s="138">
        <v>2008</v>
      </c>
      <c r="B47" s="139">
        <v>165</v>
      </c>
      <c r="C47" s="30" t="s">
        <v>190</v>
      </c>
      <c r="D47" s="21">
        <v>120</v>
      </c>
      <c r="E47" s="50">
        <v>11.79</v>
      </c>
      <c r="F47" s="22">
        <v>3.51</v>
      </c>
      <c r="G47" s="22">
        <v>6.03</v>
      </c>
      <c r="H47" s="22">
        <v>102.77</v>
      </c>
      <c r="I47" s="22">
        <v>0.13</v>
      </c>
      <c r="J47" s="22">
        <v>1.89</v>
      </c>
      <c r="K47" s="22">
        <v>0.03</v>
      </c>
      <c r="L47" s="22">
        <v>4.62</v>
      </c>
      <c r="M47" s="22">
        <v>79.760000000000005</v>
      </c>
      <c r="N47" s="22">
        <v>273.66000000000003</v>
      </c>
      <c r="O47" s="22">
        <v>40.880000000000003</v>
      </c>
      <c r="P47" s="22">
        <v>0.77</v>
      </c>
    </row>
    <row r="48" spans="1:16" x14ac:dyDescent="0.3">
      <c r="A48" s="138"/>
      <c r="B48" s="152"/>
      <c r="C48" s="62" t="s">
        <v>78</v>
      </c>
      <c r="D48" s="63">
        <v>107.37</v>
      </c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x14ac:dyDescent="0.3">
      <c r="A49" s="138"/>
      <c r="B49" s="152"/>
      <c r="C49" s="62" t="s">
        <v>10</v>
      </c>
      <c r="D49" s="63">
        <v>24</v>
      </c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x14ac:dyDescent="0.3">
      <c r="A50" s="138"/>
      <c r="B50" s="152"/>
      <c r="C50" s="62" t="s">
        <v>22</v>
      </c>
      <c r="D50" s="63">
        <v>37.89</v>
      </c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x14ac:dyDescent="0.3">
      <c r="A51" s="138"/>
      <c r="B51" s="152"/>
      <c r="C51" s="62" t="s">
        <v>15</v>
      </c>
      <c r="D51" s="63">
        <v>8.2100000000000009</v>
      </c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x14ac:dyDescent="0.3">
      <c r="A52" s="138">
        <v>2008</v>
      </c>
      <c r="B52" s="139">
        <v>239</v>
      </c>
      <c r="C52" s="27" t="s">
        <v>151</v>
      </c>
      <c r="D52" s="37">
        <v>230</v>
      </c>
      <c r="E52" s="50">
        <v>4.82</v>
      </c>
      <c r="F52" s="35">
        <v>10.8</v>
      </c>
      <c r="G52" s="35">
        <v>41.72</v>
      </c>
      <c r="H52" s="35">
        <v>279.77</v>
      </c>
      <c r="I52" s="35">
        <v>0.23</v>
      </c>
      <c r="J52" s="36">
        <v>9.57</v>
      </c>
      <c r="K52" s="36">
        <v>0.05</v>
      </c>
      <c r="L52" s="36">
        <v>0.32</v>
      </c>
      <c r="M52" s="36">
        <v>22.99</v>
      </c>
      <c r="N52" s="36">
        <v>121.98</v>
      </c>
      <c r="O52" s="36">
        <v>44.57</v>
      </c>
      <c r="P52" s="36">
        <v>1.78</v>
      </c>
    </row>
    <row r="53" spans="1:16" x14ac:dyDescent="0.3">
      <c r="A53" s="138"/>
      <c r="B53" s="139"/>
      <c r="C53" s="42" t="s">
        <v>152</v>
      </c>
      <c r="D53" s="18">
        <v>227.7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1:16" x14ac:dyDescent="0.3">
      <c r="A54" s="138"/>
      <c r="B54" s="139"/>
      <c r="C54" s="65" t="s">
        <v>15</v>
      </c>
      <c r="D54" s="18">
        <v>10.35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</row>
    <row r="55" spans="1:16" ht="31.2" x14ac:dyDescent="0.3">
      <c r="A55" s="138">
        <v>2008</v>
      </c>
      <c r="B55" s="139">
        <v>293</v>
      </c>
      <c r="C55" s="30" t="s">
        <v>60</v>
      </c>
      <c r="D55" s="21">
        <v>200</v>
      </c>
      <c r="E55" s="50">
        <v>2</v>
      </c>
      <c r="F55" s="35">
        <v>0.2</v>
      </c>
      <c r="G55" s="35">
        <v>5.8</v>
      </c>
      <c r="H55" s="35">
        <v>36</v>
      </c>
      <c r="I55" s="35">
        <v>0.02</v>
      </c>
      <c r="J55" s="36">
        <v>4</v>
      </c>
      <c r="K55" s="36">
        <v>0</v>
      </c>
      <c r="L55" s="36">
        <v>0.2</v>
      </c>
      <c r="M55" s="36">
        <v>14</v>
      </c>
      <c r="N55" s="36">
        <v>14</v>
      </c>
      <c r="O55" s="36">
        <v>8</v>
      </c>
      <c r="P55" s="36">
        <v>2.8</v>
      </c>
    </row>
    <row r="56" spans="1:16" x14ac:dyDescent="0.3">
      <c r="A56" s="138"/>
      <c r="B56" s="152"/>
      <c r="C56" s="11" t="s">
        <v>206</v>
      </c>
      <c r="D56" s="12">
        <v>200</v>
      </c>
      <c r="E56" s="133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</row>
    <row r="57" spans="1:16" x14ac:dyDescent="0.3">
      <c r="A57" s="138" t="s">
        <v>19</v>
      </c>
      <c r="B57" s="139" t="s">
        <v>19</v>
      </c>
      <c r="C57" s="30" t="s">
        <v>195</v>
      </c>
      <c r="D57" s="21">
        <v>60</v>
      </c>
      <c r="E57" s="50">
        <v>3.2700000000000005</v>
      </c>
      <c r="F57" s="35">
        <v>0.62999999999999989</v>
      </c>
      <c r="G57" s="35">
        <v>19.53</v>
      </c>
      <c r="H57" s="35">
        <v>96.765000000000015</v>
      </c>
      <c r="I57" s="35">
        <v>0.03</v>
      </c>
      <c r="J57" s="36">
        <v>0</v>
      </c>
      <c r="K57" s="36">
        <v>0</v>
      </c>
      <c r="L57" s="36">
        <v>0</v>
      </c>
      <c r="M57" s="36">
        <v>7.5149999999999997</v>
      </c>
      <c r="N57" s="36">
        <v>25.125</v>
      </c>
      <c r="O57" s="36">
        <v>7.8450000000000006</v>
      </c>
      <c r="P57" s="36">
        <v>0.62999999999999989</v>
      </c>
    </row>
    <row r="58" spans="1:16" x14ac:dyDescent="0.3">
      <c r="A58" s="138"/>
      <c r="B58" s="152"/>
      <c r="C58" s="11" t="s">
        <v>196</v>
      </c>
      <c r="D58" s="12">
        <v>60</v>
      </c>
      <c r="E58" s="135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3"/>
    </row>
    <row r="59" spans="1:16" x14ac:dyDescent="0.3">
      <c r="A59" s="138" t="s">
        <v>19</v>
      </c>
      <c r="B59" s="139" t="s">
        <v>19</v>
      </c>
      <c r="C59" s="27" t="s">
        <v>6</v>
      </c>
      <c r="D59" s="37">
        <v>55</v>
      </c>
      <c r="E59" s="112">
        <v>3.6025</v>
      </c>
      <c r="F59" s="112">
        <v>1.1274999999999999</v>
      </c>
      <c r="G59" s="112">
        <v>26.088333333333335</v>
      </c>
      <c r="H59" s="112">
        <v>128.91999999999999</v>
      </c>
      <c r="I59" s="112">
        <v>6.4166666666666677E-2</v>
      </c>
      <c r="J59" s="112">
        <v>0</v>
      </c>
      <c r="K59" s="112">
        <v>9.1666666666666684E-3</v>
      </c>
      <c r="L59" s="112">
        <v>0.54083333333333328</v>
      </c>
      <c r="M59" s="112">
        <v>8.9008333333333329</v>
      </c>
      <c r="N59" s="112">
        <v>34.842499999999994</v>
      </c>
      <c r="O59" s="112">
        <v>6.2333333333333334</v>
      </c>
      <c r="P59" s="112">
        <v>0.47666666666666663</v>
      </c>
    </row>
    <row r="60" spans="1:16" x14ac:dyDescent="0.3">
      <c r="A60" s="138"/>
      <c r="B60" s="139"/>
      <c r="C60" s="16" t="s">
        <v>6</v>
      </c>
      <c r="D60" s="16">
        <v>55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</row>
    <row r="61" spans="1:16" x14ac:dyDescent="0.3">
      <c r="A61" s="149" t="s">
        <v>100</v>
      </c>
      <c r="B61" s="150"/>
      <c r="C61" s="150"/>
      <c r="D61" s="151"/>
      <c r="E61" s="69">
        <f t="shared" ref="E61:P61" si="1">E34+E36+E47+E52+E55+E57+E59</f>
        <v>29.112499999999997</v>
      </c>
      <c r="F61" s="69">
        <f t="shared" si="1"/>
        <v>19.227499999999999</v>
      </c>
      <c r="G61" s="69">
        <f t="shared" si="1"/>
        <v>124.22833333333334</v>
      </c>
      <c r="H61" s="69">
        <f t="shared" si="1"/>
        <v>782.31499999999994</v>
      </c>
      <c r="I61" s="69">
        <f t="shared" si="1"/>
        <v>0.66416666666666679</v>
      </c>
      <c r="J61" s="69">
        <f t="shared" si="1"/>
        <v>50.58</v>
      </c>
      <c r="K61" s="69">
        <f t="shared" si="1"/>
        <v>0.46916666666666668</v>
      </c>
      <c r="L61" s="69">
        <f t="shared" si="1"/>
        <v>6.7808333333333346</v>
      </c>
      <c r="M61" s="69">
        <f t="shared" si="1"/>
        <v>169.99583333333334</v>
      </c>
      <c r="N61" s="69">
        <f t="shared" si="1"/>
        <v>565.49749999999995</v>
      </c>
      <c r="O61" s="69">
        <f t="shared" si="1"/>
        <v>156.61833333333331</v>
      </c>
      <c r="P61" s="69">
        <f t="shared" si="1"/>
        <v>8.4866666666666664</v>
      </c>
    </row>
    <row r="64" spans="1:16" x14ac:dyDescent="0.3">
      <c r="L64" s="77" t="s">
        <v>275</v>
      </c>
      <c r="O64" s="111" t="s">
        <v>282</v>
      </c>
    </row>
    <row r="65" spans="1:16" x14ac:dyDescent="0.3">
      <c r="A65" s="153" t="s">
        <v>81</v>
      </c>
      <c r="B65" s="153" t="s">
        <v>84</v>
      </c>
      <c r="C65" s="153" t="s">
        <v>82</v>
      </c>
      <c r="D65" s="153" t="s">
        <v>83</v>
      </c>
      <c r="E65" s="153" t="s">
        <v>88</v>
      </c>
      <c r="F65" s="153"/>
      <c r="G65" s="153"/>
      <c r="H65" s="153" t="s">
        <v>89</v>
      </c>
      <c r="I65" s="153" t="s">
        <v>90</v>
      </c>
      <c r="J65" s="153"/>
      <c r="K65" s="153"/>
      <c r="L65" s="153"/>
      <c r="M65" s="153" t="s">
        <v>94</v>
      </c>
      <c r="N65" s="153"/>
      <c r="O65" s="153"/>
      <c r="P65" s="153"/>
    </row>
    <row r="66" spans="1:16" x14ac:dyDescent="0.3">
      <c r="A66" s="153"/>
      <c r="B66" s="153"/>
      <c r="C66" s="153"/>
      <c r="D66" s="153"/>
      <c r="E66" s="15" t="s">
        <v>85</v>
      </c>
      <c r="F66" s="15" t="s">
        <v>86</v>
      </c>
      <c r="G66" s="15" t="s">
        <v>87</v>
      </c>
      <c r="H66" s="153"/>
      <c r="I66" s="15" t="s">
        <v>91</v>
      </c>
      <c r="J66" s="15" t="s">
        <v>57</v>
      </c>
      <c r="K66" s="15" t="s">
        <v>58</v>
      </c>
      <c r="L66" s="15" t="s">
        <v>92</v>
      </c>
      <c r="M66" s="15" t="s">
        <v>93</v>
      </c>
      <c r="N66" s="15" t="s">
        <v>54</v>
      </c>
      <c r="O66" s="15" t="s">
        <v>55</v>
      </c>
      <c r="P66" s="15" t="s">
        <v>56</v>
      </c>
    </row>
    <row r="67" spans="1:16" x14ac:dyDescent="0.3">
      <c r="A67" s="20">
        <v>1</v>
      </c>
      <c r="B67" s="20">
        <v>2</v>
      </c>
      <c r="C67" s="20">
        <v>3</v>
      </c>
      <c r="D67" s="20">
        <v>4</v>
      </c>
      <c r="E67" s="20">
        <v>5</v>
      </c>
      <c r="F67" s="20">
        <v>6</v>
      </c>
      <c r="G67" s="20">
        <v>7</v>
      </c>
      <c r="H67" s="20">
        <v>8</v>
      </c>
      <c r="I67" s="20">
        <v>9</v>
      </c>
      <c r="J67" s="20">
        <v>10</v>
      </c>
      <c r="K67" s="20">
        <v>11</v>
      </c>
      <c r="L67" s="20">
        <v>12</v>
      </c>
      <c r="M67" s="20">
        <v>13</v>
      </c>
      <c r="N67" s="20">
        <v>14</v>
      </c>
      <c r="O67" s="20">
        <v>15</v>
      </c>
      <c r="P67" s="20">
        <v>16</v>
      </c>
    </row>
    <row r="68" spans="1:16" x14ac:dyDescent="0.3">
      <c r="A68" s="137" t="s">
        <v>218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</row>
    <row r="69" spans="1:16" x14ac:dyDescent="0.3">
      <c r="A69" s="137" t="s">
        <v>98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</row>
    <row r="70" spans="1:16" x14ac:dyDescent="0.3">
      <c r="A70" s="138" t="s">
        <v>19</v>
      </c>
      <c r="B70" s="139" t="s">
        <v>19</v>
      </c>
      <c r="C70" s="27" t="s">
        <v>198</v>
      </c>
      <c r="D70" s="37">
        <v>30</v>
      </c>
      <c r="E70" s="71">
        <v>1.44</v>
      </c>
      <c r="F70" s="71">
        <v>0.84</v>
      </c>
      <c r="G70" s="71">
        <v>23.31</v>
      </c>
      <c r="H70" s="71">
        <v>105</v>
      </c>
      <c r="I70" s="71">
        <v>0.03</v>
      </c>
      <c r="J70" s="71"/>
      <c r="K70" s="71"/>
      <c r="L70" s="70"/>
      <c r="M70" s="71">
        <v>2.7</v>
      </c>
      <c r="N70" s="71">
        <v>12.3</v>
      </c>
      <c r="O70" s="71"/>
      <c r="P70" s="71">
        <v>0.18</v>
      </c>
    </row>
    <row r="71" spans="1:16" x14ac:dyDescent="0.3">
      <c r="A71" s="138"/>
      <c r="B71" s="139"/>
      <c r="C71" s="65" t="s">
        <v>198</v>
      </c>
      <c r="D71" s="65">
        <v>30</v>
      </c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</row>
    <row r="72" spans="1:16" x14ac:dyDescent="0.3">
      <c r="A72" s="138">
        <v>2008</v>
      </c>
      <c r="B72" s="139">
        <v>93</v>
      </c>
      <c r="C72" s="30" t="s">
        <v>183</v>
      </c>
      <c r="D72" s="21" t="s">
        <v>294</v>
      </c>
      <c r="E72" s="70">
        <v>6.05</v>
      </c>
      <c r="F72" s="70">
        <v>14.19</v>
      </c>
      <c r="G72" s="70">
        <v>36.99</v>
      </c>
      <c r="H72" s="70">
        <v>299.49</v>
      </c>
      <c r="I72" s="70">
        <v>0.19</v>
      </c>
      <c r="J72" s="70">
        <v>19.2</v>
      </c>
      <c r="K72" s="70">
        <v>0.96</v>
      </c>
      <c r="L72" s="70">
        <v>0.79</v>
      </c>
      <c r="M72" s="70">
        <v>111.51</v>
      </c>
      <c r="N72" s="70">
        <v>143.08000000000001</v>
      </c>
      <c r="O72" s="70">
        <v>54.05</v>
      </c>
      <c r="P72" s="70">
        <v>1.75</v>
      </c>
    </row>
    <row r="73" spans="1:16" x14ac:dyDescent="0.3">
      <c r="A73" s="138"/>
      <c r="B73" s="152"/>
      <c r="C73" s="11" t="s">
        <v>8</v>
      </c>
      <c r="D73" s="12">
        <v>103.19</v>
      </c>
      <c r="E73" s="154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</row>
    <row r="74" spans="1:16" x14ac:dyDescent="0.3">
      <c r="A74" s="138"/>
      <c r="B74" s="152"/>
      <c r="C74" s="11" t="s">
        <v>9</v>
      </c>
      <c r="D74" s="12">
        <v>51.6</v>
      </c>
      <c r="E74" s="154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</row>
    <row r="75" spans="1:16" x14ac:dyDescent="0.3">
      <c r="A75" s="138"/>
      <c r="B75" s="152"/>
      <c r="C75" s="11" t="s">
        <v>184</v>
      </c>
      <c r="D75" s="12">
        <v>51.6</v>
      </c>
      <c r="E75" s="154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</row>
    <row r="76" spans="1:16" x14ac:dyDescent="0.3">
      <c r="A76" s="138"/>
      <c r="B76" s="152"/>
      <c r="C76" s="11" t="s">
        <v>185</v>
      </c>
      <c r="D76" s="12">
        <v>16.13</v>
      </c>
      <c r="E76" s="154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x14ac:dyDescent="0.3">
      <c r="A77" s="138"/>
      <c r="B77" s="152"/>
      <c r="C77" s="72" t="s">
        <v>15</v>
      </c>
      <c r="D77" s="12">
        <v>10</v>
      </c>
      <c r="E77" s="154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</row>
    <row r="78" spans="1:16" x14ac:dyDescent="0.3">
      <c r="A78" s="138"/>
      <c r="B78" s="152"/>
      <c r="C78" s="122" t="s">
        <v>116</v>
      </c>
      <c r="D78" s="60">
        <v>75</v>
      </c>
      <c r="E78" s="154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</row>
    <row r="79" spans="1:16" x14ac:dyDescent="0.3">
      <c r="A79" s="138"/>
      <c r="B79" s="152"/>
      <c r="C79" s="103" t="s">
        <v>26</v>
      </c>
      <c r="D79" s="72">
        <v>37.5</v>
      </c>
      <c r="E79" s="154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</row>
    <row r="80" spans="1:16" x14ac:dyDescent="0.3">
      <c r="A80" s="138"/>
      <c r="B80" s="152"/>
      <c r="C80" s="103" t="s">
        <v>17</v>
      </c>
      <c r="D80" s="72">
        <v>3.75</v>
      </c>
      <c r="E80" s="154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</row>
    <row r="81" spans="1:16" x14ac:dyDescent="0.3">
      <c r="A81" s="138"/>
      <c r="B81" s="152"/>
      <c r="C81" s="103" t="s">
        <v>267</v>
      </c>
      <c r="D81" s="72">
        <v>3.75</v>
      </c>
      <c r="E81" s="154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</row>
    <row r="82" spans="1:16" x14ac:dyDescent="0.3">
      <c r="A82" s="138"/>
      <c r="B82" s="152"/>
      <c r="C82" s="103" t="s">
        <v>298</v>
      </c>
      <c r="D82" s="72">
        <v>4.5</v>
      </c>
      <c r="E82" s="154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</row>
    <row r="83" spans="1:16" x14ac:dyDescent="0.3">
      <c r="A83" s="138"/>
      <c r="B83" s="152"/>
      <c r="C83" s="103" t="s">
        <v>2</v>
      </c>
      <c r="D83" s="72">
        <v>1.1299999999999999</v>
      </c>
      <c r="E83" s="154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</row>
    <row r="84" spans="1:16" x14ac:dyDescent="0.3">
      <c r="A84" s="138"/>
      <c r="B84" s="152"/>
      <c r="C84" s="72" t="s">
        <v>230</v>
      </c>
      <c r="D84" s="12">
        <v>6</v>
      </c>
      <c r="E84" s="154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</row>
    <row r="85" spans="1:16" ht="31.2" x14ac:dyDescent="0.3">
      <c r="A85" s="138">
        <v>2008</v>
      </c>
      <c r="B85" s="139">
        <v>272</v>
      </c>
      <c r="C85" s="30" t="s">
        <v>171</v>
      </c>
      <c r="D85" s="21">
        <v>200</v>
      </c>
      <c r="E85" s="50">
        <v>5.6</v>
      </c>
      <c r="F85" s="35">
        <v>6.38</v>
      </c>
      <c r="G85" s="35">
        <v>8.18</v>
      </c>
      <c r="H85" s="35">
        <v>112.52</v>
      </c>
      <c r="I85" s="35">
        <v>0.08</v>
      </c>
      <c r="J85" s="36">
        <v>1.4</v>
      </c>
      <c r="K85" s="36">
        <v>0.04</v>
      </c>
      <c r="L85" s="36">
        <v>0</v>
      </c>
      <c r="M85" s="36">
        <v>240.01</v>
      </c>
      <c r="N85" s="36">
        <v>180.01</v>
      </c>
      <c r="O85" s="36">
        <v>28</v>
      </c>
      <c r="P85" s="36">
        <v>0.2</v>
      </c>
    </row>
    <row r="86" spans="1:16" x14ac:dyDescent="0.3">
      <c r="A86" s="138"/>
      <c r="B86" s="152"/>
      <c r="C86" s="72" t="s">
        <v>265</v>
      </c>
      <c r="D86" s="12">
        <v>200</v>
      </c>
      <c r="E86" s="157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2"/>
    </row>
    <row r="87" spans="1:16" x14ac:dyDescent="0.3">
      <c r="A87" s="138"/>
      <c r="B87" s="152"/>
      <c r="C87" s="11" t="s">
        <v>2</v>
      </c>
      <c r="D87" s="12">
        <v>10</v>
      </c>
      <c r="E87" s="159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8"/>
    </row>
    <row r="88" spans="1:16" x14ac:dyDescent="0.3">
      <c r="A88" s="138" t="s">
        <v>19</v>
      </c>
      <c r="B88" s="139" t="s">
        <v>19</v>
      </c>
      <c r="C88" s="30" t="s">
        <v>195</v>
      </c>
      <c r="D88" s="21">
        <v>60</v>
      </c>
      <c r="E88" s="50">
        <v>3.2700000000000005</v>
      </c>
      <c r="F88" s="35">
        <v>0.62999999999999989</v>
      </c>
      <c r="G88" s="35">
        <v>19.53</v>
      </c>
      <c r="H88" s="35">
        <v>96.765000000000015</v>
      </c>
      <c r="I88" s="35">
        <v>0.03</v>
      </c>
      <c r="J88" s="36">
        <v>0</v>
      </c>
      <c r="K88" s="36">
        <v>0</v>
      </c>
      <c r="L88" s="36">
        <v>0</v>
      </c>
      <c r="M88" s="36">
        <v>7.5149999999999997</v>
      </c>
      <c r="N88" s="36">
        <v>25.125</v>
      </c>
      <c r="O88" s="36">
        <v>7.8450000000000006</v>
      </c>
      <c r="P88" s="36">
        <v>0.62999999999999989</v>
      </c>
    </row>
    <row r="89" spans="1:16" x14ac:dyDescent="0.3">
      <c r="A89" s="138"/>
      <c r="B89" s="152"/>
      <c r="C89" s="11" t="s">
        <v>196</v>
      </c>
      <c r="D89" s="12">
        <v>60</v>
      </c>
      <c r="E89" s="135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3"/>
    </row>
    <row r="90" spans="1:16" x14ac:dyDescent="0.3">
      <c r="A90" s="138" t="s">
        <v>19</v>
      </c>
      <c r="B90" s="139" t="s">
        <v>19</v>
      </c>
      <c r="C90" s="27" t="s">
        <v>6</v>
      </c>
      <c r="D90" s="37">
        <v>55</v>
      </c>
      <c r="E90" s="112">
        <v>3.6025</v>
      </c>
      <c r="F90" s="112">
        <v>1.1274999999999999</v>
      </c>
      <c r="G90" s="112">
        <v>26.088333333333335</v>
      </c>
      <c r="H90" s="112">
        <v>128.91999999999999</v>
      </c>
      <c r="I90" s="112">
        <v>6.4166666666666677E-2</v>
      </c>
      <c r="J90" s="112">
        <v>0</v>
      </c>
      <c r="K90" s="112">
        <v>9.1666666666666684E-3</v>
      </c>
      <c r="L90" s="112">
        <v>0.54083333333333328</v>
      </c>
      <c r="M90" s="112">
        <v>8.9008333333333329</v>
      </c>
      <c r="N90" s="112">
        <v>34.842499999999994</v>
      </c>
      <c r="O90" s="112">
        <v>6.2333333333333334</v>
      </c>
      <c r="P90" s="112">
        <v>0.47666666666666663</v>
      </c>
    </row>
    <row r="91" spans="1:16" x14ac:dyDescent="0.3">
      <c r="A91" s="138"/>
      <c r="B91" s="139"/>
      <c r="C91" s="16" t="s">
        <v>6</v>
      </c>
      <c r="D91" s="16">
        <v>55</v>
      </c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</row>
    <row r="92" spans="1:16" x14ac:dyDescent="0.3">
      <c r="A92" s="149" t="s">
        <v>100</v>
      </c>
      <c r="B92" s="150"/>
      <c r="C92" s="150"/>
      <c r="D92" s="150"/>
      <c r="E92" s="69">
        <f>E70+E72+E85+E88+E90</f>
        <v>19.962499999999999</v>
      </c>
      <c r="F92" s="69">
        <f t="shared" ref="F92:P92" si="2">F70+F72+F85+F88+F90</f>
        <v>23.1675</v>
      </c>
      <c r="G92" s="69">
        <f t="shared" si="2"/>
        <v>114.09833333333333</v>
      </c>
      <c r="H92" s="69">
        <f t="shared" si="2"/>
        <v>742.69499999999994</v>
      </c>
      <c r="I92" s="69">
        <f t="shared" si="2"/>
        <v>0.39416666666666667</v>
      </c>
      <c r="J92" s="69">
        <f t="shared" si="2"/>
        <v>20.599999999999998</v>
      </c>
      <c r="K92" s="69">
        <f t="shared" si="2"/>
        <v>1.0091666666666668</v>
      </c>
      <c r="L92" s="69">
        <f t="shared" si="2"/>
        <v>1.3308333333333333</v>
      </c>
      <c r="M92" s="69">
        <f t="shared" si="2"/>
        <v>370.63583333333332</v>
      </c>
      <c r="N92" s="69">
        <f t="shared" si="2"/>
        <v>395.35749999999996</v>
      </c>
      <c r="O92" s="69">
        <f t="shared" si="2"/>
        <v>96.12833333333333</v>
      </c>
      <c r="P92" s="69">
        <f t="shared" si="2"/>
        <v>3.2366666666666664</v>
      </c>
    </row>
    <row r="93" spans="1:16" x14ac:dyDescent="0.3">
      <c r="A93" s="149" t="s">
        <v>174</v>
      </c>
      <c r="B93" s="150"/>
      <c r="C93" s="150"/>
      <c r="D93" s="151"/>
      <c r="E93" s="69">
        <f>E92+E61+E26</f>
        <v>93.144999999999996</v>
      </c>
      <c r="F93" s="69">
        <f t="shared" ref="F93:P93" si="3">F92+F61+F26</f>
        <v>63.824999999999996</v>
      </c>
      <c r="G93" s="69">
        <f t="shared" si="3"/>
        <v>363.01333333333332</v>
      </c>
      <c r="H93" s="69">
        <f t="shared" si="3"/>
        <v>2389.8999999999996</v>
      </c>
      <c r="I93" s="69">
        <f t="shared" si="3"/>
        <v>1.4516666666666669</v>
      </c>
      <c r="J93" s="69">
        <f t="shared" si="3"/>
        <v>93.6</v>
      </c>
      <c r="K93" s="69">
        <f t="shared" si="3"/>
        <v>1.8216666666666668</v>
      </c>
      <c r="L93" s="69">
        <f t="shared" si="3"/>
        <v>10.298333333333336</v>
      </c>
      <c r="M93" s="69">
        <f t="shared" si="3"/>
        <v>1226.3683333333333</v>
      </c>
      <c r="N93" s="69">
        <f t="shared" si="3"/>
        <v>1777.9349999999999</v>
      </c>
      <c r="O93" s="69">
        <f t="shared" si="3"/>
        <v>384.25333333333333</v>
      </c>
      <c r="P93" s="69">
        <f t="shared" si="3"/>
        <v>18.996666666666666</v>
      </c>
    </row>
  </sheetData>
  <mergeCells count="85">
    <mergeCell ref="E8:P8"/>
    <mergeCell ref="E2:G2"/>
    <mergeCell ref="I2:L2"/>
    <mergeCell ref="A19:A23"/>
    <mergeCell ref="E18:P18"/>
    <mergeCell ref="A5:P5"/>
    <mergeCell ref="D2:D3"/>
    <mergeCell ref="A6:P6"/>
    <mergeCell ref="B2:B3"/>
    <mergeCell ref="E20:P23"/>
    <mergeCell ref="M2:P2"/>
    <mergeCell ref="A17:A18"/>
    <mergeCell ref="A9:A16"/>
    <mergeCell ref="B9:B16"/>
    <mergeCell ref="B17:B18"/>
    <mergeCell ref="C2:C3"/>
    <mergeCell ref="E10:P16"/>
    <mergeCell ref="A2:A3"/>
    <mergeCell ref="A7:A8"/>
    <mergeCell ref="B7:B8"/>
    <mergeCell ref="H2:H3"/>
    <mergeCell ref="A93:D93"/>
    <mergeCell ref="A70:A71"/>
    <mergeCell ref="A92:D92"/>
    <mergeCell ref="A90:A91"/>
    <mergeCell ref="A88:A89"/>
    <mergeCell ref="B70:B71"/>
    <mergeCell ref="A85:A87"/>
    <mergeCell ref="B85:B87"/>
    <mergeCell ref="A72:A84"/>
    <mergeCell ref="B90:B91"/>
    <mergeCell ref="E91:P91"/>
    <mergeCell ref="E89:P89"/>
    <mergeCell ref="M65:P65"/>
    <mergeCell ref="E65:G65"/>
    <mergeCell ref="A32:P32"/>
    <mergeCell ref="A34:A35"/>
    <mergeCell ref="A33:P33"/>
    <mergeCell ref="E35:P35"/>
    <mergeCell ref="D65:D66"/>
    <mergeCell ref="A36:A46"/>
    <mergeCell ref="E37:P46"/>
    <mergeCell ref="E56:P56"/>
    <mergeCell ref="B55:B56"/>
    <mergeCell ref="B52:B54"/>
    <mergeCell ref="A52:A54"/>
    <mergeCell ref="B34:B35"/>
    <mergeCell ref="E53:P54"/>
    <mergeCell ref="A55:A56"/>
    <mergeCell ref="E48:P51"/>
    <mergeCell ref="B47:B51"/>
    <mergeCell ref="B36:B46"/>
    <mergeCell ref="A47:A51"/>
    <mergeCell ref="E86:P87"/>
    <mergeCell ref="E73:P84"/>
    <mergeCell ref="B88:B89"/>
    <mergeCell ref="A61:D61"/>
    <mergeCell ref="E71:P71"/>
    <mergeCell ref="I65:L65"/>
    <mergeCell ref="B72:B84"/>
    <mergeCell ref="H65:H66"/>
    <mergeCell ref="A65:A66"/>
    <mergeCell ref="A68:P68"/>
    <mergeCell ref="A69:P69"/>
    <mergeCell ref="B65:B66"/>
    <mergeCell ref="C65:C66"/>
    <mergeCell ref="M29:P29"/>
    <mergeCell ref="I29:L29"/>
    <mergeCell ref="C29:C30"/>
    <mergeCell ref="H29:H30"/>
    <mergeCell ref="B19:B23"/>
    <mergeCell ref="A26:D26"/>
    <mergeCell ref="A24:A25"/>
    <mergeCell ref="B24:B25"/>
    <mergeCell ref="A29:A30"/>
    <mergeCell ref="B29:B30"/>
    <mergeCell ref="E29:G29"/>
    <mergeCell ref="D29:D30"/>
    <mergeCell ref="E25:P25"/>
    <mergeCell ref="E60:P60"/>
    <mergeCell ref="E58:P58"/>
    <mergeCell ref="A59:A60"/>
    <mergeCell ref="A57:A58"/>
    <mergeCell ref="B57:B58"/>
    <mergeCell ref="B59:B60"/>
  </mergeCells>
  <phoneticPr fontId="7" type="noConversion"/>
  <pageMargins left="0.23622047244094491" right="0.23622047244094491" top="0.94488188976377963" bottom="7.874015748031496E-2" header="0.31496062992125984" footer="0.31496062992125984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opLeftCell="A55" zoomScaleNormal="100" workbookViewId="0">
      <selection activeCell="J77" sqref="J77"/>
    </sheetView>
  </sheetViews>
  <sheetFormatPr defaultColWidth="9.109375" defaultRowHeight="15.6" x14ac:dyDescent="0.3"/>
  <cols>
    <col min="1" max="1" width="10.44140625" style="19" customWidth="1"/>
    <col min="2" max="2" width="7.33203125" style="19" customWidth="1"/>
    <col min="3" max="3" width="31.109375" style="19" customWidth="1"/>
    <col min="4" max="4" width="8.44140625" style="19" customWidth="1"/>
    <col min="5" max="5" width="8.33203125" style="19" customWidth="1"/>
    <col min="6" max="6" width="7.33203125" style="19" customWidth="1"/>
    <col min="7" max="7" width="8.6640625" style="19" customWidth="1"/>
    <col min="8" max="8" width="10.33203125" style="19" customWidth="1"/>
    <col min="9" max="9" width="8.44140625" style="19" customWidth="1"/>
    <col min="10" max="10" width="9.33203125" style="19" customWidth="1"/>
    <col min="11" max="11" width="8" style="19" customWidth="1"/>
    <col min="12" max="12" width="7.33203125" style="19" customWidth="1"/>
    <col min="13" max="13" width="8.109375" style="19" customWidth="1"/>
    <col min="14" max="14" width="9.5546875" style="19" customWidth="1"/>
    <col min="15" max="15" width="9.33203125" style="19" customWidth="1"/>
    <col min="16" max="16" width="8" style="19" customWidth="1"/>
    <col min="17" max="16384" width="9.109375" style="19"/>
  </cols>
  <sheetData>
    <row r="1" spans="1:16" x14ac:dyDescent="0.3">
      <c r="L1" s="77" t="s">
        <v>275</v>
      </c>
      <c r="O1" s="111" t="s">
        <v>282</v>
      </c>
    </row>
    <row r="2" spans="1:16" x14ac:dyDescent="0.3">
      <c r="A2" s="153" t="s">
        <v>81</v>
      </c>
      <c r="B2" s="153" t="s">
        <v>84</v>
      </c>
      <c r="C2" s="153" t="s">
        <v>82</v>
      </c>
      <c r="D2" s="153" t="s">
        <v>83</v>
      </c>
      <c r="E2" s="153" t="s">
        <v>88</v>
      </c>
      <c r="F2" s="153"/>
      <c r="G2" s="153"/>
      <c r="H2" s="153" t="s">
        <v>89</v>
      </c>
      <c r="I2" s="153" t="s">
        <v>90</v>
      </c>
      <c r="J2" s="153"/>
      <c r="K2" s="153"/>
      <c r="L2" s="153"/>
      <c r="M2" s="153" t="s">
        <v>94</v>
      </c>
      <c r="N2" s="153"/>
      <c r="O2" s="153"/>
      <c r="P2" s="153"/>
    </row>
    <row r="3" spans="1:16" x14ac:dyDescent="0.3">
      <c r="A3" s="153"/>
      <c r="B3" s="153"/>
      <c r="C3" s="153"/>
      <c r="D3" s="153"/>
      <c r="E3" s="15" t="s">
        <v>85</v>
      </c>
      <c r="F3" s="15" t="s">
        <v>86</v>
      </c>
      <c r="G3" s="15" t="s">
        <v>87</v>
      </c>
      <c r="H3" s="153"/>
      <c r="I3" s="15" t="s">
        <v>91</v>
      </c>
      <c r="J3" s="15" t="s">
        <v>57</v>
      </c>
      <c r="K3" s="15" t="s">
        <v>58</v>
      </c>
      <c r="L3" s="15" t="s">
        <v>92</v>
      </c>
      <c r="M3" s="15" t="s">
        <v>93</v>
      </c>
      <c r="N3" s="15" t="s">
        <v>54</v>
      </c>
      <c r="O3" s="15" t="s">
        <v>55</v>
      </c>
      <c r="P3" s="15" t="s">
        <v>56</v>
      </c>
    </row>
    <row r="4" spans="1:16" x14ac:dyDescent="0.3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</row>
    <row r="5" spans="1:16" ht="13.95" customHeight="1" x14ac:dyDescent="0.3">
      <c r="A5" s="137" t="s">
        <v>219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3.95" customHeight="1" x14ac:dyDescent="0.3">
      <c r="A6" s="137" t="s">
        <v>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31.2" x14ac:dyDescent="0.3">
      <c r="A7" s="138">
        <v>2008</v>
      </c>
      <c r="B7" s="139" t="s">
        <v>269</v>
      </c>
      <c r="C7" s="30" t="s">
        <v>268</v>
      </c>
      <c r="D7" s="21" t="s">
        <v>289</v>
      </c>
      <c r="E7" s="29">
        <v>24.94</v>
      </c>
      <c r="F7" s="22">
        <v>24.89</v>
      </c>
      <c r="G7" s="22">
        <v>7.08</v>
      </c>
      <c r="H7" s="22">
        <v>351.78</v>
      </c>
      <c r="I7" s="22">
        <v>0.16</v>
      </c>
      <c r="J7" s="22">
        <v>1.86</v>
      </c>
      <c r="K7" s="22">
        <v>0.18</v>
      </c>
      <c r="L7" s="22">
        <v>0.94</v>
      </c>
      <c r="M7" s="22">
        <v>198.74</v>
      </c>
      <c r="N7" s="22">
        <v>387.3</v>
      </c>
      <c r="O7" s="22">
        <v>48.38</v>
      </c>
      <c r="P7" s="22">
        <v>3.75</v>
      </c>
    </row>
    <row r="8" spans="1:16" ht="13.95" customHeight="1" x14ac:dyDescent="0.3">
      <c r="A8" s="138"/>
      <c r="B8" s="156"/>
      <c r="C8" s="72" t="s">
        <v>44</v>
      </c>
      <c r="D8" s="12">
        <v>110</v>
      </c>
      <c r="E8" s="180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</row>
    <row r="9" spans="1:16" x14ac:dyDescent="0.3">
      <c r="A9" s="138"/>
      <c r="B9" s="156"/>
      <c r="C9" s="72" t="s">
        <v>35</v>
      </c>
      <c r="D9" s="12">
        <v>18.579999999999998</v>
      </c>
      <c r="E9" s="180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</row>
    <row r="10" spans="1:16" ht="13.95" customHeight="1" x14ac:dyDescent="0.3">
      <c r="A10" s="138"/>
      <c r="B10" s="156"/>
      <c r="C10" s="72" t="s">
        <v>164</v>
      </c>
      <c r="D10" s="12">
        <v>25</v>
      </c>
      <c r="E10" s="180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1:16" ht="13.95" customHeight="1" x14ac:dyDescent="0.3">
      <c r="A11" s="138"/>
      <c r="B11" s="156"/>
      <c r="C11" s="103" t="s">
        <v>22</v>
      </c>
      <c r="D11" s="12">
        <v>25</v>
      </c>
      <c r="E11" s="180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</row>
    <row r="12" spans="1:16" ht="13.95" customHeight="1" x14ac:dyDescent="0.3">
      <c r="A12" s="138"/>
      <c r="B12" s="156"/>
      <c r="C12" s="103" t="s">
        <v>17</v>
      </c>
      <c r="D12" s="12">
        <v>2</v>
      </c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</row>
    <row r="13" spans="1:16" ht="13.95" customHeight="1" x14ac:dyDescent="0.3">
      <c r="A13" s="138"/>
      <c r="B13" s="156"/>
      <c r="C13" s="103" t="s">
        <v>4</v>
      </c>
      <c r="D13" s="12">
        <v>2</v>
      </c>
      <c r="E13" s="180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</row>
    <row r="14" spans="1:16" ht="13.95" customHeight="1" x14ac:dyDescent="0.3">
      <c r="A14" s="138"/>
      <c r="B14" s="156"/>
      <c r="C14" s="105" t="s">
        <v>266</v>
      </c>
      <c r="D14" s="12">
        <v>2.86</v>
      </c>
      <c r="E14" s="180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</row>
    <row r="15" spans="1:16" ht="13.95" customHeight="1" x14ac:dyDescent="0.3">
      <c r="A15" s="138"/>
      <c r="B15" s="156"/>
      <c r="C15" s="105" t="s">
        <v>267</v>
      </c>
      <c r="D15" s="32">
        <v>6</v>
      </c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</row>
    <row r="16" spans="1:16" ht="13.95" customHeight="1" x14ac:dyDescent="0.3">
      <c r="A16" s="138">
        <v>2008</v>
      </c>
      <c r="B16" s="139">
        <v>249</v>
      </c>
      <c r="C16" s="58" t="s">
        <v>270</v>
      </c>
      <c r="D16" s="37">
        <v>230</v>
      </c>
      <c r="E16" s="50">
        <v>3.61</v>
      </c>
      <c r="F16" s="35">
        <v>8.6</v>
      </c>
      <c r="G16" s="35">
        <v>13.43</v>
      </c>
      <c r="H16" s="35">
        <v>190.9</v>
      </c>
      <c r="I16" s="35">
        <v>0.16</v>
      </c>
      <c r="J16" s="36">
        <v>13.23</v>
      </c>
      <c r="K16" s="36">
        <v>5.34</v>
      </c>
      <c r="L16" s="36">
        <v>1.17</v>
      </c>
      <c r="M16" s="36">
        <v>74.22</v>
      </c>
      <c r="N16" s="36">
        <v>148.93</v>
      </c>
      <c r="O16" s="36">
        <v>100.58</v>
      </c>
      <c r="P16" s="36">
        <v>1.89</v>
      </c>
    </row>
    <row r="17" spans="1:16" ht="13.95" customHeight="1" x14ac:dyDescent="0.3">
      <c r="A17" s="138"/>
      <c r="B17" s="139"/>
      <c r="C17" s="65" t="s">
        <v>134</v>
      </c>
      <c r="D17" s="18">
        <v>264.5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ht="13.95" customHeight="1" x14ac:dyDescent="0.3">
      <c r="A18" s="138"/>
      <c r="B18" s="139"/>
      <c r="C18" s="65" t="s">
        <v>15</v>
      </c>
      <c r="D18" s="18">
        <v>11.5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13.95" customHeight="1" x14ac:dyDescent="0.3">
      <c r="A19" s="138"/>
      <c r="B19" s="139"/>
      <c r="C19" s="42" t="s">
        <v>2</v>
      </c>
      <c r="D19" s="18">
        <v>3.43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1:16" x14ac:dyDescent="0.3">
      <c r="A20" s="138">
        <v>2008</v>
      </c>
      <c r="B20" s="139">
        <v>365</v>
      </c>
      <c r="C20" s="27" t="s">
        <v>207</v>
      </c>
      <c r="D20" s="37">
        <v>10</v>
      </c>
      <c r="E20" s="50">
        <v>0.1</v>
      </c>
      <c r="F20" s="22">
        <v>7.2</v>
      </c>
      <c r="G20" s="22">
        <v>0.1</v>
      </c>
      <c r="H20" s="22">
        <v>66</v>
      </c>
      <c r="I20" s="22">
        <v>0</v>
      </c>
      <c r="J20" s="22">
        <v>0</v>
      </c>
      <c r="K20" s="22">
        <v>0.05</v>
      </c>
      <c r="L20" s="22">
        <v>0.1</v>
      </c>
      <c r="M20" s="22">
        <v>2.4</v>
      </c>
      <c r="N20" s="22">
        <v>3</v>
      </c>
      <c r="O20" s="22">
        <v>0.05</v>
      </c>
      <c r="P20" s="22">
        <v>0.02</v>
      </c>
    </row>
    <row r="21" spans="1:16" ht="13.95" customHeight="1" x14ac:dyDescent="0.3">
      <c r="A21" s="138"/>
      <c r="B21" s="139"/>
      <c r="C21" s="65" t="s">
        <v>4</v>
      </c>
      <c r="D21" s="65">
        <v>10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spans="1:16" ht="31.2" x14ac:dyDescent="0.3">
      <c r="A22" s="138">
        <v>2008</v>
      </c>
      <c r="B22" s="139">
        <v>300</v>
      </c>
      <c r="C22" s="30" t="s">
        <v>62</v>
      </c>
      <c r="D22" s="21">
        <v>200</v>
      </c>
      <c r="E22" s="40">
        <v>0.12</v>
      </c>
      <c r="F22" s="38">
        <v>0</v>
      </c>
      <c r="G22" s="38">
        <v>12.04</v>
      </c>
      <c r="H22" s="38">
        <v>48.64</v>
      </c>
      <c r="I22" s="38">
        <v>0</v>
      </c>
      <c r="J22" s="39">
        <v>0</v>
      </c>
      <c r="K22" s="39">
        <v>0</v>
      </c>
      <c r="L22" s="39">
        <v>0</v>
      </c>
      <c r="M22" s="39">
        <v>3.45</v>
      </c>
      <c r="N22" s="39">
        <v>2</v>
      </c>
      <c r="O22" s="39">
        <v>1.5</v>
      </c>
      <c r="P22" s="39">
        <v>0.25</v>
      </c>
    </row>
    <row r="23" spans="1:16" x14ac:dyDescent="0.3">
      <c r="A23" s="138"/>
      <c r="B23" s="156"/>
      <c r="C23" s="11" t="s">
        <v>21</v>
      </c>
      <c r="D23" s="11">
        <v>50</v>
      </c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</row>
    <row r="24" spans="1:16" x14ac:dyDescent="0.3">
      <c r="A24" s="138"/>
      <c r="B24" s="156"/>
      <c r="C24" s="11" t="s">
        <v>105</v>
      </c>
      <c r="D24" s="11">
        <v>1</v>
      </c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</row>
    <row r="25" spans="1:16" x14ac:dyDescent="0.3">
      <c r="A25" s="138"/>
      <c r="B25" s="156"/>
      <c r="C25" s="11" t="s">
        <v>2</v>
      </c>
      <c r="D25" s="11">
        <v>15</v>
      </c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</row>
    <row r="26" spans="1:16" ht="13.95" customHeight="1" x14ac:dyDescent="0.3">
      <c r="A26" s="138" t="s">
        <v>19</v>
      </c>
      <c r="B26" s="139" t="s">
        <v>19</v>
      </c>
      <c r="C26" s="27" t="s">
        <v>6</v>
      </c>
      <c r="D26" s="37">
        <v>80</v>
      </c>
      <c r="E26" s="50">
        <v>5.24</v>
      </c>
      <c r="F26" s="53">
        <v>1.64</v>
      </c>
      <c r="G26" s="53">
        <v>37.946666666666665</v>
      </c>
      <c r="H26" s="53">
        <v>187.51999999999998</v>
      </c>
      <c r="I26" s="53">
        <v>9.3333333333333338E-2</v>
      </c>
      <c r="J26" s="54">
        <v>0</v>
      </c>
      <c r="K26" s="54">
        <v>1.3333333333333334E-2</v>
      </c>
      <c r="L26" s="54">
        <v>0.78666666666666663</v>
      </c>
      <c r="M26" s="54">
        <v>12.946666666666667</v>
      </c>
      <c r="N26" s="54">
        <v>50.68</v>
      </c>
      <c r="O26" s="54">
        <v>9.0666666666666664</v>
      </c>
      <c r="P26" s="54">
        <v>0.69333333333333336</v>
      </c>
    </row>
    <row r="27" spans="1:16" ht="13.95" customHeight="1" x14ac:dyDescent="0.3">
      <c r="A27" s="138"/>
      <c r="B27" s="139"/>
      <c r="C27" s="16" t="s">
        <v>6</v>
      </c>
      <c r="D27" s="16">
        <v>80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 ht="13.95" customHeight="1" x14ac:dyDescent="0.3">
      <c r="A28" s="149" t="s">
        <v>100</v>
      </c>
      <c r="B28" s="150"/>
      <c r="C28" s="150"/>
      <c r="D28" s="150"/>
      <c r="E28" s="69">
        <f>E7+E16+E20+E22+E26</f>
        <v>34.010000000000005</v>
      </c>
      <c r="F28" s="69">
        <f t="shared" ref="F28:P28" si="0">F7+F16+F20+F22+F26</f>
        <v>42.330000000000005</v>
      </c>
      <c r="G28" s="69">
        <f t="shared" si="0"/>
        <v>70.596666666666664</v>
      </c>
      <c r="H28" s="69">
        <f t="shared" si="0"/>
        <v>844.83999999999992</v>
      </c>
      <c r="I28" s="69">
        <f t="shared" si="0"/>
        <v>0.41333333333333333</v>
      </c>
      <c r="J28" s="69">
        <f t="shared" si="0"/>
        <v>15.09</v>
      </c>
      <c r="K28" s="69">
        <f t="shared" si="0"/>
        <v>5.583333333333333</v>
      </c>
      <c r="L28" s="69">
        <f t="shared" si="0"/>
        <v>2.9966666666666666</v>
      </c>
      <c r="M28" s="69">
        <f t="shared" si="0"/>
        <v>291.75666666666666</v>
      </c>
      <c r="N28" s="69">
        <f t="shared" si="0"/>
        <v>591.91</v>
      </c>
      <c r="O28" s="69">
        <f t="shared" si="0"/>
        <v>159.57666666666668</v>
      </c>
      <c r="P28" s="69">
        <f t="shared" si="0"/>
        <v>6.6033333333333326</v>
      </c>
    </row>
    <row r="29" spans="1:16" ht="13.95" customHeight="1" x14ac:dyDescent="0.3">
      <c r="A29" s="23"/>
      <c r="B29" s="23"/>
      <c r="C29" s="23"/>
      <c r="D29" s="23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 ht="13.95" customHeight="1" x14ac:dyDescent="0.3">
      <c r="L30" s="77" t="s">
        <v>275</v>
      </c>
      <c r="O30" s="111" t="s">
        <v>282</v>
      </c>
    </row>
    <row r="31" spans="1:16" x14ac:dyDescent="0.3">
      <c r="A31" s="153" t="s">
        <v>81</v>
      </c>
      <c r="B31" s="153" t="s">
        <v>84</v>
      </c>
      <c r="C31" s="153" t="s">
        <v>82</v>
      </c>
      <c r="D31" s="153" t="s">
        <v>83</v>
      </c>
      <c r="E31" s="153" t="s">
        <v>88</v>
      </c>
      <c r="F31" s="153"/>
      <c r="G31" s="153"/>
      <c r="H31" s="153" t="s">
        <v>89</v>
      </c>
      <c r="I31" s="153" t="s">
        <v>90</v>
      </c>
      <c r="J31" s="153"/>
      <c r="K31" s="153"/>
      <c r="L31" s="153"/>
      <c r="M31" s="153" t="s">
        <v>94</v>
      </c>
      <c r="N31" s="153"/>
      <c r="O31" s="153"/>
      <c r="P31" s="153"/>
    </row>
    <row r="32" spans="1:16" ht="13.95" customHeight="1" x14ac:dyDescent="0.3">
      <c r="A32" s="153"/>
      <c r="B32" s="153"/>
      <c r="C32" s="153"/>
      <c r="D32" s="153"/>
      <c r="E32" s="15" t="s">
        <v>85</v>
      </c>
      <c r="F32" s="15" t="s">
        <v>86</v>
      </c>
      <c r="G32" s="15" t="s">
        <v>87</v>
      </c>
      <c r="H32" s="153"/>
      <c r="I32" s="15" t="s">
        <v>91</v>
      </c>
      <c r="J32" s="15" t="s">
        <v>57</v>
      </c>
      <c r="K32" s="15" t="s">
        <v>58</v>
      </c>
      <c r="L32" s="15" t="s">
        <v>92</v>
      </c>
      <c r="M32" s="15" t="s">
        <v>93</v>
      </c>
      <c r="N32" s="15" t="s">
        <v>54</v>
      </c>
      <c r="O32" s="15" t="s">
        <v>55</v>
      </c>
      <c r="P32" s="15" t="s">
        <v>56</v>
      </c>
    </row>
    <row r="33" spans="1:16" ht="13.95" customHeight="1" x14ac:dyDescent="0.3">
      <c r="A33" s="20">
        <v>1</v>
      </c>
      <c r="B33" s="20">
        <v>2</v>
      </c>
      <c r="C33" s="20">
        <v>3</v>
      </c>
      <c r="D33" s="20">
        <v>4</v>
      </c>
      <c r="E33" s="20">
        <v>5</v>
      </c>
      <c r="F33" s="20">
        <v>6</v>
      </c>
      <c r="G33" s="20">
        <v>7</v>
      </c>
      <c r="H33" s="20">
        <v>8</v>
      </c>
      <c r="I33" s="20">
        <v>9</v>
      </c>
      <c r="J33" s="20">
        <v>10</v>
      </c>
      <c r="K33" s="20">
        <v>11</v>
      </c>
      <c r="L33" s="20">
        <v>12</v>
      </c>
      <c r="M33" s="20">
        <v>13</v>
      </c>
      <c r="N33" s="20">
        <v>14</v>
      </c>
      <c r="O33" s="20">
        <v>15</v>
      </c>
      <c r="P33" s="20">
        <v>16</v>
      </c>
    </row>
    <row r="34" spans="1:16" ht="13.95" customHeight="1" x14ac:dyDescent="0.3">
      <c r="A34" s="137" t="s">
        <v>219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</row>
    <row r="35" spans="1:16" ht="13.95" customHeight="1" x14ac:dyDescent="0.3">
      <c r="A35" s="137" t="s">
        <v>97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6" x14ac:dyDescent="0.3">
      <c r="A36" s="138">
        <v>2008</v>
      </c>
      <c r="B36" s="139">
        <v>246</v>
      </c>
      <c r="C36" s="30" t="s">
        <v>166</v>
      </c>
      <c r="D36" s="21">
        <v>100</v>
      </c>
      <c r="E36" s="50">
        <v>0.96</v>
      </c>
      <c r="F36" s="53">
        <v>0.16</v>
      </c>
      <c r="G36" s="53">
        <v>3.96</v>
      </c>
      <c r="H36" s="53">
        <v>18.5</v>
      </c>
      <c r="I36" s="53">
        <v>0.06</v>
      </c>
      <c r="J36" s="54">
        <v>25</v>
      </c>
      <c r="K36" s="54">
        <v>0.14000000000000001</v>
      </c>
      <c r="L36" s="54">
        <v>0.7</v>
      </c>
      <c r="M36" s="54">
        <v>14</v>
      </c>
      <c r="N36" s="54">
        <v>26</v>
      </c>
      <c r="O36" s="54">
        <v>20</v>
      </c>
      <c r="P36" s="54">
        <v>0.9</v>
      </c>
    </row>
    <row r="37" spans="1:16" ht="13.95" customHeight="1" x14ac:dyDescent="0.3">
      <c r="A37" s="138"/>
      <c r="B37" s="152"/>
      <c r="C37" s="11" t="s">
        <v>167</v>
      </c>
      <c r="D37" s="14">
        <v>50</v>
      </c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13.95" customHeight="1" x14ac:dyDescent="0.3">
      <c r="A38" s="138"/>
      <c r="B38" s="152"/>
      <c r="C38" s="11" t="s">
        <v>168</v>
      </c>
      <c r="D38" s="57">
        <v>50</v>
      </c>
      <c r="E38" s="133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3.95" customHeight="1" x14ac:dyDescent="0.3">
      <c r="A39" s="138">
        <v>2008</v>
      </c>
      <c r="B39" s="139">
        <v>27</v>
      </c>
      <c r="C39" s="30" t="s">
        <v>231</v>
      </c>
      <c r="D39" s="21">
        <v>250</v>
      </c>
      <c r="E39" s="50">
        <v>2.34</v>
      </c>
      <c r="F39" s="22">
        <v>2.82</v>
      </c>
      <c r="G39" s="22">
        <v>16.63</v>
      </c>
      <c r="H39" s="22">
        <v>101</v>
      </c>
      <c r="I39" s="22">
        <v>0.13</v>
      </c>
      <c r="J39" s="22">
        <v>12</v>
      </c>
      <c r="K39" s="22"/>
      <c r="L39" s="22"/>
      <c r="M39" s="22">
        <v>25.8</v>
      </c>
      <c r="N39" s="22"/>
      <c r="O39" s="22"/>
      <c r="P39" s="22">
        <v>1.17</v>
      </c>
    </row>
    <row r="40" spans="1:16" ht="13.95" customHeight="1" x14ac:dyDescent="0.3">
      <c r="A40" s="138"/>
      <c r="B40" s="152"/>
      <c r="C40" s="62" t="s">
        <v>8</v>
      </c>
      <c r="D40" s="63">
        <v>112.5</v>
      </c>
      <c r="E40" s="154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</row>
    <row r="41" spans="1:16" ht="13.95" customHeight="1" x14ac:dyDescent="0.3">
      <c r="A41" s="138"/>
      <c r="B41" s="152"/>
      <c r="C41" s="62" t="s">
        <v>9</v>
      </c>
      <c r="D41" s="63">
        <v>10</v>
      </c>
      <c r="E41" s="154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1:16" ht="13.95" customHeight="1" x14ac:dyDescent="0.3">
      <c r="A42" s="138"/>
      <c r="B42" s="152"/>
      <c r="C42" s="62" t="s">
        <v>10</v>
      </c>
      <c r="D42" s="63">
        <v>10</v>
      </c>
      <c r="E42" s="154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</row>
    <row r="43" spans="1:16" ht="13.95" customHeight="1" x14ac:dyDescent="0.3">
      <c r="A43" s="138"/>
      <c r="B43" s="152"/>
      <c r="C43" s="62" t="s">
        <v>15</v>
      </c>
      <c r="D43" s="63">
        <v>2.5</v>
      </c>
      <c r="E43" s="154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</row>
    <row r="44" spans="1:16" ht="13.95" customHeight="1" x14ac:dyDescent="0.3">
      <c r="A44" s="138"/>
      <c r="B44" s="152"/>
      <c r="C44" s="62" t="s">
        <v>26</v>
      </c>
      <c r="D44" s="63">
        <v>175</v>
      </c>
      <c r="E44" s="154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</row>
    <row r="45" spans="1:16" ht="13.95" customHeight="1" x14ac:dyDescent="0.3">
      <c r="A45" s="138"/>
      <c r="B45" s="152"/>
      <c r="C45" s="62" t="s">
        <v>3</v>
      </c>
      <c r="D45" s="63">
        <v>1.25</v>
      </c>
      <c r="E45" s="154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</row>
    <row r="46" spans="1:16" ht="13.95" customHeight="1" x14ac:dyDescent="0.3">
      <c r="A46" s="138"/>
      <c r="B46" s="152"/>
      <c r="C46" s="62" t="s">
        <v>11</v>
      </c>
      <c r="D46" s="63">
        <v>0.01</v>
      </c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</row>
    <row r="47" spans="1:16" ht="13.95" customHeight="1" x14ac:dyDescent="0.3">
      <c r="A47" s="138"/>
      <c r="B47" s="152"/>
      <c r="C47" s="62" t="s">
        <v>13</v>
      </c>
      <c r="D47" s="63">
        <v>1.88</v>
      </c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1:16" ht="13.95" customHeight="1" x14ac:dyDescent="0.3">
      <c r="A48" s="138">
        <v>2008</v>
      </c>
      <c r="B48" s="139" t="s">
        <v>305</v>
      </c>
      <c r="C48" s="27" t="s">
        <v>281</v>
      </c>
      <c r="D48" s="37" t="s">
        <v>290</v>
      </c>
      <c r="E48" s="50">
        <v>19.79</v>
      </c>
      <c r="F48" s="22">
        <v>3.75</v>
      </c>
      <c r="G48" s="22">
        <v>75.959999999999994</v>
      </c>
      <c r="H48" s="22">
        <v>417.11</v>
      </c>
      <c r="I48" s="22">
        <v>0.14000000000000001</v>
      </c>
      <c r="J48" s="22">
        <v>7.55</v>
      </c>
      <c r="K48" s="22">
        <v>0.09</v>
      </c>
      <c r="L48" s="22">
        <v>0.75</v>
      </c>
      <c r="M48" s="22">
        <v>205.29</v>
      </c>
      <c r="N48" s="22">
        <v>266.45</v>
      </c>
      <c r="O48" s="22">
        <v>47.91</v>
      </c>
      <c r="P48" s="22">
        <v>6.99</v>
      </c>
    </row>
    <row r="49" spans="1:16" ht="13.95" customHeight="1" x14ac:dyDescent="0.3">
      <c r="A49" s="138"/>
      <c r="B49" s="139"/>
      <c r="C49" s="64" t="s">
        <v>201</v>
      </c>
      <c r="D49" s="17">
        <v>89.15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1:16" x14ac:dyDescent="0.3">
      <c r="A50" s="138"/>
      <c r="B50" s="139"/>
      <c r="C50" s="64" t="s">
        <v>6</v>
      </c>
      <c r="D50" s="17">
        <v>18.86</v>
      </c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</row>
    <row r="51" spans="1:16" ht="13.95" customHeight="1" x14ac:dyDescent="0.3">
      <c r="A51" s="138"/>
      <c r="B51" s="139"/>
      <c r="C51" s="64" t="s">
        <v>35</v>
      </c>
      <c r="D51" s="17">
        <v>10.29</v>
      </c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</row>
    <row r="52" spans="1:16" ht="13.95" customHeight="1" x14ac:dyDescent="0.3">
      <c r="A52" s="138"/>
      <c r="B52" s="139"/>
      <c r="C52" s="64" t="s">
        <v>22</v>
      </c>
      <c r="D52" s="17">
        <v>25.71</v>
      </c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</row>
    <row r="53" spans="1:16" x14ac:dyDescent="0.3">
      <c r="A53" s="138"/>
      <c r="B53" s="139"/>
      <c r="C53" s="121" t="s">
        <v>300</v>
      </c>
      <c r="D53" s="66">
        <v>50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1:16" ht="13.95" customHeight="1" x14ac:dyDescent="0.3">
      <c r="A54" s="138"/>
      <c r="B54" s="139"/>
      <c r="C54" s="65" t="s">
        <v>22</v>
      </c>
      <c r="D54" s="65">
        <v>21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</row>
    <row r="55" spans="1:16" ht="13.95" customHeight="1" x14ac:dyDescent="0.3">
      <c r="A55" s="138"/>
      <c r="B55" s="139"/>
      <c r="C55" s="65" t="s">
        <v>17</v>
      </c>
      <c r="D55" s="65">
        <v>4.1500000000000004</v>
      </c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</row>
    <row r="56" spans="1:16" ht="13.95" customHeight="1" x14ac:dyDescent="0.3">
      <c r="A56" s="138"/>
      <c r="B56" s="139"/>
      <c r="C56" s="65" t="s">
        <v>4</v>
      </c>
      <c r="D56" s="65">
        <v>4.1500000000000004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</row>
    <row r="57" spans="1:16" ht="13.95" customHeight="1" x14ac:dyDescent="0.3">
      <c r="A57" s="138"/>
      <c r="B57" s="139"/>
      <c r="C57" s="65" t="s">
        <v>26</v>
      </c>
      <c r="D57" s="65">
        <v>21</v>
      </c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</row>
    <row r="58" spans="1:16" ht="12.6" customHeight="1" x14ac:dyDescent="0.3">
      <c r="A58" s="138"/>
      <c r="B58" s="139"/>
      <c r="C58" s="65" t="s">
        <v>9</v>
      </c>
      <c r="D58" s="65">
        <v>8.5</v>
      </c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</row>
    <row r="59" spans="1:16" x14ac:dyDescent="0.3">
      <c r="A59" s="138">
        <v>2008</v>
      </c>
      <c r="B59" s="139">
        <v>225</v>
      </c>
      <c r="C59" s="30" t="s">
        <v>76</v>
      </c>
      <c r="D59" s="21">
        <v>200</v>
      </c>
      <c r="E59" s="50">
        <v>4.96</v>
      </c>
      <c r="F59" s="35">
        <v>7.27</v>
      </c>
      <c r="G59" s="35">
        <v>50.36</v>
      </c>
      <c r="H59" s="35">
        <v>286.75</v>
      </c>
      <c r="I59" s="35">
        <v>7.0000000000000007E-2</v>
      </c>
      <c r="J59" s="36">
        <v>0</v>
      </c>
      <c r="K59" s="36">
        <v>0.04</v>
      </c>
      <c r="L59" s="36">
        <v>0.36</v>
      </c>
      <c r="M59" s="36">
        <v>7.68</v>
      </c>
      <c r="N59" s="36">
        <v>106.2</v>
      </c>
      <c r="O59" s="36">
        <v>34.549999999999997</v>
      </c>
      <c r="P59" s="36">
        <v>0.71</v>
      </c>
    </row>
    <row r="60" spans="1:16" x14ac:dyDescent="0.3">
      <c r="A60" s="138"/>
      <c r="B60" s="152"/>
      <c r="C60" s="11" t="s">
        <v>14</v>
      </c>
      <c r="D60" s="12">
        <v>69</v>
      </c>
      <c r="E60" s="154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</row>
    <row r="61" spans="1:16" x14ac:dyDescent="0.3">
      <c r="A61" s="138"/>
      <c r="B61" s="152"/>
      <c r="C61" s="11" t="s">
        <v>26</v>
      </c>
      <c r="D61" s="12">
        <v>145</v>
      </c>
      <c r="E61" s="154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</row>
    <row r="62" spans="1:16" x14ac:dyDescent="0.3">
      <c r="A62" s="138"/>
      <c r="B62" s="152"/>
      <c r="C62" s="11" t="s">
        <v>3</v>
      </c>
      <c r="D62" s="12">
        <v>2.04</v>
      </c>
      <c r="E62" s="15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</row>
    <row r="63" spans="1:16" x14ac:dyDescent="0.3">
      <c r="A63" s="138"/>
      <c r="B63" s="152"/>
      <c r="C63" s="11" t="s">
        <v>4</v>
      </c>
      <c r="D63" s="12">
        <v>9</v>
      </c>
      <c r="E63" s="154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</row>
    <row r="64" spans="1:16" ht="31.2" x14ac:dyDescent="0.3">
      <c r="A64" s="138">
        <v>2008</v>
      </c>
      <c r="B64" s="139">
        <v>293</v>
      </c>
      <c r="C64" s="30" t="s">
        <v>60</v>
      </c>
      <c r="D64" s="21">
        <v>200</v>
      </c>
      <c r="E64" s="50">
        <v>2</v>
      </c>
      <c r="F64" s="35">
        <v>0.2</v>
      </c>
      <c r="G64" s="35">
        <v>5.8</v>
      </c>
      <c r="H64" s="35">
        <v>36</v>
      </c>
      <c r="I64" s="35">
        <v>0.02</v>
      </c>
      <c r="J64" s="36">
        <v>4</v>
      </c>
      <c r="K64" s="36">
        <v>0</v>
      </c>
      <c r="L64" s="36">
        <v>0.2</v>
      </c>
      <c r="M64" s="36">
        <v>14</v>
      </c>
      <c r="N64" s="36">
        <v>14</v>
      </c>
      <c r="O64" s="36">
        <v>8</v>
      </c>
      <c r="P64" s="36">
        <v>2.8</v>
      </c>
    </row>
    <row r="65" spans="1:16" x14ac:dyDescent="0.3">
      <c r="A65" s="138"/>
      <c r="B65" s="152"/>
      <c r="C65" s="72" t="s">
        <v>253</v>
      </c>
      <c r="D65" s="12">
        <v>200</v>
      </c>
      <c r="E65" s="133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</row>
    <row r="66" spans="1:16" x14ac:dyDescent="0.3">
      <c r="A66" s="138" t="s">
        <v>19</v>
      </c>
      <c r="B66" s="139" t="s">
        <v>19</v>
      </c>
      <c r="C66" s="30" t="s">
        <v>195</v>
      </c>
      <c r="D66" s="21">
        <v>120</v>
      </c>
      <c r="E66" s="50">
        <v>6.545454545454545</v>
      </c>
      <c r="F66" s="35">
        <v>1.2654545454545454</v>
      </c>
      <c r="G66" s="35">
        <v>39.054545454545455</v>
      </c>
      <c r="H66" s="35">
        <v>193.52727272727276</v>
      </c>
      <c r="I66" s="35">
        <v>6.5454545454545446E-2</v>
      </c>
      <c r="J66" s="36">
        <v>0</v>
      </c>
      <c r="K66" s="36">
        <v>0</v>
      </c>
      <c r="L66" s="36">
        <v>0</v>
      </c>
      <c r="M66" s="36">
        <v>15.032727272727271</v>
      </c>
      <c r="N66" s="36">
        <v>50.24727272727273</v>
      </c>
      <c r="O66" s="36">
        <v>15.687272727272727</v>
      </c>
      <c r="P66" s="36">
        <v>1.2654545454545454</v>
      </c>
    </row>
    <row r="67" spans="1:16" x14ac:dyDescent="0.3">
      <c r="A67" s="138"/>
      <c r="B67" s="152"/>
      <c r="C67" s="11" t="s">
        <v>196</v>
      </c>
      <c r="D67" s="12">
        <v>120</v>
      </c>
      <c r="E67" s="133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</row>
    <row r="68" spans="1:16" x14ac:dyDescent="0.3">
      <c r="A68" s="138" t="s">
        <v>19</v>
      </c>
      <c r="B68" s="139" t="s">
        <v>19</v>
      </c>
      <c r="C68" s="27" t="s">
        <v>6</v>
      </c>
      <c r="D68" s="37">
        <v>80</v>
      </c>
      <c r="E68" s="50">
        <v>5.24</v>
      </c>
      <c r="F68" s="53">
        <v>1.64</v>
      </c>
      <c r="G68" s="53">
        <v>37.946666666666665</v>
      </c>
      <c r="H68" s="53">
        <v>187.51999999999998</v>
      </c>
      <c r="I68" s="53">
        <v>9.3333333333333338E-2</v>
      </c>
      <c r="J68" s="54">
        <v>0</v>
      </c>
      <c r="K68" s="54">
        <v>1.3333333333333334E-2</v>
      </c>
      <c r="L68" s="54">
        <v>0.78666666666666663</v>
      </c>
      <c r="M68" s="54">
        <v>12.946666666666667</v>
      </c>
      <c r="N68" s="54">
        <v>50.68</v>
      </c>
      <c r="O68" s="54">
        <v>9.0666666666666664</v>
      </c>
      <c r="P68" s="54">
        <v>0.69333333333333336</v>
      </c>
    </row>
    <row r="69" spans="1:16" x14ac:dyDescent="0.3">
      <c r="A69" s="138"/>
      <c r="B69" s="139"/>
      <c r="C69" s="16" t="s">
        <v>6</v>
      </c>
      <c r="D69" s="16">
        <v>80</v>
      </c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</row>
    <row r="70" spans="1:16" x14ac:dyDescent="0.3">
      <c r="A70" s="149" t="s">
        <v>100</v>
      </c>
      <c r="B70" s="150"/>
      <c r="C70" s="150"/>
      <c r="D70" s="150"/>
      <c r="E70" s="69">
        <f>E36+E39+E48+E59+E64+E66+E68</f>
        <v>41.835454545454546</v>
      </c>
      <c r="F70" s="69">
        <f t="shared" ref="F70:P70" si="1">F36+F39+F48+F59+F64+F66+F68</f>
        <v>17.105454545454545</v>
      </c>
      <c r="G70" s="69">
        <f t="shared" si="1"/>
        <v>229.71121212121213</v>
      </c>
      <c r="H70" s="69">
        <f t="shared" si="1"/>
        <v>1240.4072727272728</v>
      </c>
      <c r="I70" s="69">
        <f t="shared" si="1"/>
        <v>0.57878787878787885</v>
      </c>
      <c r="J70" s="69">
        <f t="shared" si="1"/>
        <v>48.55</v>
      </c>
      <c r="K70" s="69">
        <f t="shared" si="1"/>
        <v>0.28333333333333333</v>
      </c>
      <c r="L70" s="69">
        <f t="shared" si="1"/>
        <v>2.7966666666666669</v>
      </c>
      <c r="M70" s="69">
        <f t="shared" si="1"/>
        <v>294.74939393939388</v>
      </c>
      <c r="N70" s="69">
        <f t="shared" si="1"/>
        <v>513.57727272727266</v>
      </c>
      <c r="O70" s="69">
        <f t="shared" si="1"/>
        <v>135.2139393939394</v>
      </c>
      <c r="P70" s="69">
        <f t="shared" si="1"/>
        <v>14.528787878787879</v>
      </c>
    </row>
    <row r="71" spans="1:16" x14ac:dyDescent="0.3">
      <c r="A71" s="149" t="s">
        <v>174</v>
      </c>
      <c r="B71" s="150"/>
      <c r="C71" s="150"/>
      <c r="D71" s="151"/>
      <c r="E71" s="69">
        <f>E70+E28</f>
        <v>75.845454545454544</v>
      </c>
      <c r="F71" s="69">
        <f t="shared" ref="F71:P71" si="2">F70+F28</f>
        <v>59.435454545454547</v>
      </c>
      <c r="G71" s="69">
        <f t="shared" si="2"/>
        <v>300.30787878787879</v>
      </c>
      <c r="H71" s="69">
        <f t="shared" si="2"/>
        <v>2085.2472727272725</v>
      </c>
      <c r="I71" s="69">
        <f t="shared" si="2"/>
        <v>0.99212121212121218</v>
      </c>
      <c r="J71" s="69">
        <f t="shared" si="2"/>
        <v>63.64</v>
      </c>
      <c r="K71" s="69">
        <f t="shared" si="2"/>
        <v>5.8666666666666663</v>
      </c>
      <c r="L71" s="69">
        <f t="shared" si="2"/>
        <v>5.793333333333333</v>
      </c>
      <c r="M71" s="69">
        <f t="shared" si="2"/>
        <v>586.5060606060606</v>
      </c>
      <c r="N71" s="69">
        <f t="shared" si="2"/>
        <v>1105.4872727272727</v>
      </c>
      <c r="O71" s="69">
        <f t="shared" si="2"/>
        <v>294.79060606060608</v>
      </c>
      <c r="P71" s="69">
        <f t="shared" si="2"/>
        <v>21.132121212121213</v>
      </c>
    </row>
    <row r="72" spans="1:16" ht="16.2" x14ac:dyDescent="0.3">
      <c r="A72" s="149" t="s">
        <v>220</v>
      </c>
      <c r="B72" s="150"/>
      <c r="C72" s="150"/>
      <c r="D72" s="151"/>
      <c r="E72" s="79">
        <f>ROUND(SUM(E71+'день 11'!E93+'день 10'!E105+'день 9'!E100+'день 8'!E106+'день 7'!E106+'день 6'!E74+'день 5'!E104+'день 4'!E87+'день 3'!E107+'день 2'!E111+'день 1'!E105)/12,2)</f>
        <v>106.14</v>
      </c>
      <c r="F72" s="79">
        <f>ROUND(SUM(F71+'день 11'!F93+'день 10'!F105+'день 9'!F100+'день 8'!F106+'день 7'!F106+'день 6'!F74+'день 5'!F104+'день 4'!F87+'день 3'!F107+'день 2'!F111+'день 1'!F105)/12,2)</f>
        <v>92.34</v>
      </c>
      <c r="G72" s="79">
        <f>ROUND(SUM(G71+'день 11'!G93+'день 10'!G105+'день 9'!G100+'день 8'!G106+'день 7'!G106+'день 6'!G74+'день 5'!G104+'день 4'!G87+'день 3'!G107+'день 2'!G111+'день 1'!G105)/12,2)</f>
        <v>362.17</v>
      </c>
      <c r="H72" s="79">
        <f>ROUND(SUM(H71+'день 11'!H93+'день 10'!H105+'день 9'!H100+'день 8'!H106+'день 7'!H106+'день 6'!H74+'день 5'!H104+'день 4'!H87+'день 3'!H107+'день 2'!H111+'день 1'!H105)/12,2)</f>
        <v>2713.68</v>
      </c>
      <c r="I72" s="79">
        <f>ROUND(SUM(I71+'день 11'!I93+'день 10'!I105+'день 9'!I100+'день 8'!I106+'день 7'!I106+'день 6'!I74+'день 5'!I104+'день 4'!I87+'день 3'!I107+'день 2'!I111+'день 1'!I105)/12,2)</f>
        <v>1.38</v>
      </c>
      <c r="J72" s="79">
        <f>ROUND(SUM(J71+'день 11'!J93+'день 10'!J105+'день 9'!J100+'день 8'!J106+'день 7'!J106+'день 6'!J74+'день 5'!J104+'день 4'!J87+'день 3'!J107+'день 2'!J111+'день 1'!J105)/12,2)</f>
        <v>87.01</v>
      </c>
      <c r="K72" s="79">
        <f>ROUND(SUM(K71+'день 11'!K93+'день 10'!K105+'день 9'!K100+'день 8'!K106+'день 7'!K106+'день 6'!K74+'день 5'!K104+'день 4'!K87+'день 3'!K107+'день 2'!K111+'день 1'!K105)/12,2)</f>
        <v>3.1</v>
      </c>
      <c r="L72" s="79">
        <f>ROUND(SUM(L71+'день 11'!L93+'день 10'!L105+'день 9'!L100+'день 8'!L106+'день 7'!L106+'день 6'!L74+'день 5'!L104+'день 4'!L87+'день 3'!L107+'день 2'!L111+'день 1'!L105)/12,2)</f>
        <v>31.12</v>
      </c>
      <c r="M72" s="79">
        <f>ROUND(SUM(M71+'день 11'!M93+'день 10'!M105+'день 9'!M100+'день 8'!M106+'день 7'!M106+'день 6'!M74+'день 5'!M104+'день 4'!M87+'день 3'!M107+'день 2'!M111+'день 1'!M105)/12,2)</f>
        <v>998.32</v>
      </c>
      <c r="N72" s="79">
        <f>ROUND(SUM(N71+'день 11'!N93+'день 10'!N105+'день 9'!N100+'день 8'!N106+'день 7'!N106+'день 6'!N74+'день 5'!N104+'день 4'!N87+'день 3'!N107+'день 2'!N111+'день 1'!N105)/12,2)</f>
        <v>1597.71</v>
      </c>
      <c r="O72" s="79">
        <f>ROUND(SUM(O71+'день 11'!O93+'день 10'!O105+'день 9'!O100+'день 8'!O106+'день 7'!O106+'день 6'!O74+'день 5'!O104+'день 4'!O87+'день 3'!O107+'день 2'!O111+'день 1'!O105)/12,2)</f>
        <v>354.67</v>
      </c>
      <c r="P72" s="79">
        <f>ROUND(SUM(P71+'день 11'!P93+'день 10'!P105+'день 9'!P100+'день 8'!P106+'день 7'!P106+'день 6'!P74+'день 5'!P104+'день 4'!P87+'день 3'!P107+'день 2'!P111+'день 1'!P105)/12,2)</f>
        <v>22.02</v>
      </c>
    </row>
    <row r="73" spans="1:16" x14ac:dyDescent="0.3">
      <c r="B73" s="23"/>
      <c r="C73" s="23"/>
      <c r="D73" s="23"/>
      <c r="E73" s="23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x14ac:dyDescent="0.3">
      <c r="B74" s="23"/>
      <c r="C74" s="23"/>
      <c r="D74" s="23"/>
      <c r="E74" s="23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x14ac:dyDescent="0.3">
      <c r="B75" s="23"/>
      <c r="C75" s="23"/>
      <c r="D75" s="23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6" x14ac:dyDescent="0.3">
      <c r="B76" s="23"/>
      <c r="C76" s="23"/>
      <c r="D76" s="23"/>
      <c r="E76" s="23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x14ac:dyDescent="0.3">
      <c r="B77" s="23"/>
      <c r="C77" s="23"/>
      <c r="D77" s="23"/>
      <c r="E77" s="23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x14ac:dyDescent="0.3">
      <c r="B78" s="23"/>
      <c r="C78" s="23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6" x14ac:dyDescent="0.3">
      <c r="B79" s="23"/>
      <c r="C79" s="23"/>
      <c r="D79" s="23"/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x14ac:dyDescent="0.3">
      <c r="B80" s="23"/>
      <c r="C80" s="23"/>
      <c r="D80" s="23"/>
      <c r="E80" s="23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2:16" x14ac:dyDescent="0.3">
      <c r="B81" s="23"/>
      <c r="C81" s="23"/>
      <c r="D81" s="23"/>
      <c r="E81" s="23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2:16" x14ac:dyDescent="0.3">
      <c r="B82" s="23"/>
      <c r="C82" s="23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2:16" x14ac:dyDescent="0.3">
      <c r="B83" s="23"/>
      <c r="C83" s="23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2:16" x14ac:dyDescent="0.3">
      <c r="B84" s="23"/>
      <c r="C84" s="23"/>
      <c r="D84" s="23"/>
      <c r="E84" s="23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</sheetData>
  <mergeCells count="60">
    <mergeCell ref="A16:A19"/>
    <mergeCell ref="B16:B19"/>
    <mergeCell ref="E17:P19"/>
    <mergeCell ref="M2:P2"/>
    <mergeCell ref="A5:P5"/>
    <mergeCell ref="E2:G2"/>
    <mergeCell ref="C2:C3"/>
    <mergeCell ref="B7:B15"/>
    <mergeCell ref="E8:P15"/>
    <mergeCell ref="I2:L2"/>
    <mergeCell ref="H2:H3"/>
    <mergeCell ref="B20:B21"/>
    <mergeCell ref="E21:P21"/>
    <mergeCell ref="B64:B65"/>
    <mergeCell ref="B48:B58"/>
    <mergeCell ref="B2:B3"/>
    <mergeCell ref="A6:P6"/>
    <mergeCell ref="D2:D3"/>
    <mergeCell ref="A2:A3"/>
    <mergeCell ref="A20:A21"/>
    <mergeCell ref="A7:A15"/>
    <mergeCell ref="A59:A63"/>
    <mergeCell ref="E49:P58"/>
    <mergeCell ref="A48:A58"/>
    <mergeCell ref="E40:P47"/>
    <mergeCell ref="A34:P34"/>
    <mergeCell ref="A35:P35"/>
    <mergeCell ref="A72:D72"/>
    <mergeCell ref="E69:P69"/>
    <mergeCell ref="E67:P67"/>
    <mergeCell ref="A68:A69"/>
    <mergeCell ref="A71:D71"/>
    <mergeCell ref="A70:D70"/>
    <mergeCell ref="B68:B69"/>
    <mergeCell ref="B66:B67"/>
    <mergeCell ref="A66:A67"/>
    <mergeCell ref="A22:A25"/>
    <mergeCell ref="B22:B25"/>
    <mergeCell ref="E23:P25"/>
    <mergeCell ref="E31:G31"/>
    <mergeCell ref="E27:P27"/>
    <mergeCell ref="I31:L31"/>
    <mergeCell ref="A31:A32"/>
    <mergeCell ref="A26:A27"/>
    <mergeCell ref="B26:B27"/>
    <mergeCell ref="H31:H32"/>
    <mergeCell ref="M31:P31"/>
    <mergeCell ref="B31:B32"/>
    <mergeCell ref="D31:D32"/>
    <mergeCell ref="A28:D28"/>
    <mergeCell ref="C31:C32"/>
    <mergeCell ref="E37:P38"/>
    <mergeCell ref="B36:B38"/>
    <mergeCell ref="A36:A38"/>
    <mergeCell ref="B39:B47"/>
    <mergeCell ref="E65:P65"/>
    <mergeCell ref="B59:B63"/>
    <mergeCell ref="E60:P63"/>
    <mergeCell ref="A64:A65"/>
    <mergeCell ref="A39:A47"/>
  </mergeCells>
  <phoneticPr fontId="7" type="noConversion"/>
  <pageMargins left="0.23622047244094491" right="0.23622047244094491" top="0.94488188976377963" bottom="7.874015748031496E-2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P115"/>
  <sheetViews>
    <sheetView topLeftCell="A90" zoomScale="85" zoomScaleNormal="85" workbookViewId="0">
      <selection activeCell="G118" sqref="G118"/>
    </sheetView>
  </sheetViews>
  <sheetFormatPr defaultColWidth="9.109375" defaultRowHeight="15.6" x14ac:dyDescent="0.3"/>
  <cols>
    <col min="1" max="1" width="10.44140625" style="19" customWidth="1"/>
    <col min="2" max="2" width="6.5546875" style="19" customWidth="1"/>
    <col min="3" max="3" width="34.33203125" style="19" customWidth="1"/>
    <col min="4" max="4" width="8.44140625" style="19" customWidth="1"/>
    <col min="5" max="5" width="7.5546875" style="19" customWidth="1"/>
    <col min="6" max="6" width="7.88671875" style="19" customWidth="1"/>
    <col min="7" max="7" width="8.109375" style="19" customWidth="1"/>
    <col min="8" max="8" width="8.6640625" style="19" customWidth="1"/>
    <col min="9" max="9" width="8.44140625" style="19" customWidth="1"/>
    <col min="10" max="12" width="8" style="19" customWidth="1"/>
    <col min="13" max="13" width="8.109375" style="19" customWidth="1"/>
    <col min="14" max="14" width="8.6640625" style="19" customWidth="1"/>
    <col min="15" max="15" width="7.44140625" style="19" customWidth="1"/>
    <col min="16" max="16" width="8" style="19" customWidth="1"/>
    <col min="17" max="16384" width="9.109375" style="19"/>
  </cols>
  <sheetData>
    <row r="1" spans="1:16" x14ac:dyDescent="0.3">
      <c r="K1" s="77"/>
      <c r="L1" s="77" t="s">
        <v>275</v>
      </c>
      <c r="O1" s="111" t="s">
        <v>282</v>
      </c>
    </row>
    <row r="2" spans="1:16" x14ac:dyDescent="0.3">
      <c r="A2" s="153" t="s">
        <v>81</v>
      </c>
      <c r="B2" s="153" t="s">
        <v>84</v>
      </c>
      <c r="C2" s="153" t="s">
        <v>82</v>
      </c>
      <c r="D2" s="153" t="s">
        <v>83</v>
      </c>
      <c r="E2" s="153" t="s">
        <v>88</v>
      </c>
      <c r="F2" s="153"/>
      <c r="G2" s="153"/>
      <c r="H2" s="153" t="s">
        <v>89</v>
      </c>
      <c r="I2" s="153" t="s">
        <v>90</v>
      </c>
      <c r="J2" s="153"/>
      <c r="K2" s="153"/>
      <c r="L2" s="153"/>
      <c r="M2" s="153" t="s">
        <v>94</v>
      </c>
      <c r="N2" s="153"/>
      <c r="O2" s="153"/>
      <c r="P2" s="153"/>
    </row>
    <row r="3" spans="1:16" x14ac:dyDescent="0.3">
      <c r="A3" s="153"/>
      <c r="B3" s="153"/>
      <c r="C3" s="153"/>
      <c r="D3" s="153"/>
      <c r="E3" s="15" t="s">
        <v>85</v>
      </c>
      <c r="F3" s="15" t="s">
        <v>86</v>
      </c>
      <c r="G3" s="15" t="s">
        <v>87</v>
      </c>
      <c r="H3" s="153"/>
      <c r="I3" s="15" t="s">
        <v>91</v>
      </c>
      <c r="J3" s="15" t="s">
        <v>57</v>
      </c>
      <c r="K3" s="15" t="s">
        <v>58</v>
      </c>
      <c r="L3" s="15" t="s">
        <v>92</v>
      </c>
      <c r="M3" s="15" t="s">
        <v>93</v>
      </c>
      <c r="N3" s="15" t="s">
        <v>54</v>
      </c>
      <c r="O3" s="15" t="s">
        <v>55</v>
      </c>
      <c r="P3" s="15" t="s">
        <v>56</v>
      </c>
    </row>
    <row r="4" spans="1:16" x14ac:dyDescent="0.3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</row>
    <row r="5" spans="1:16" ht="13.95" customHeight="1" x14ac:dyDescent="0.3">
      <c r="A5" s="137" t="s">
        <v>208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3.95" customHeight="1" x14ac:dyDescent="0.3">
      <c r="A6" s="137" t="s">
        <v>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13.95" customHeight="1" x14ac:dyDescent="0.3">
      <c r="A7" s="138">
        <v>2008</v>
      </c>
      <c r="B7" s="139">
        <v>89</v>
      </c>
      <c r="C7" s="27" t="s">
        <v>193</v>
      </c>
      <c r="D7" s="37">
        <v>200</v>
      </c>
      <c r="E7" s="50">
        <v>1.8</v>
      </c>
      <c r="F7" s="22">
        <v>0.4</v>
      </c>
      <c r="G7" s="22">
        <v>46.17</v>
      </c>
      <c r="H7" s="22">
        <v>196</v>
      </c>
      <c r="I7" s="22">
        <v>0.08</v>
      </c>
      <c r="J7" s="22"/>
      <c r="K7" s="22"/>
      <c r="L7" s="22">
        <v>120</v>
      </c>
      <c r="M7" s="22">
        <v>69</v>
      </c>
      <c r="N7" s="22"/>
      <c r="O7" s="22"/>
      <c r="P7" s="22">
        <v>0.7</v>
      </c>
    </row>
    <row r="8" spans="1:16" ht="13.95" customHeight="1" x14ac:dyDescent="0.3">
      <c r="A8" s="138"/>
      <c r="B8" s="139"/>
      <c r="C8" s="65" t="s">
        <v>132</v>
      </c>
      <c r="D8" s="65">
        <v>200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x14ac:dyDescent="0.3">
      <c r="A9" s="138">
        <v>2008</v>
      </c>
      <c r="B9" s="139">
        <v>115</v>
      </c>
      <c r="C9" s="27" t="s">
        <v>0</v>
      </c>
      <c r="D9" s="37" t="s">
        <v>99</v>
      </c>
      <c r="E9" s="50">
        <v>7.23</v>
      </c>
      <c r="F9" s="35">
        <v>6.67</v>
      </c>
      <c r="G9" s="35">
        <v>39.54</v>
      </c>
      <c r="H9" s="35">
        <v>246.87</v>
      </c>
      <c r="I9" s="35">
        <v>0.16</v>
      </c>
      <c r="J9" s="36">
        <v>1.3</v>
      </c>
      <c r="K9" s="36">
        <v>0.04</v>
      </c>
      <c r="L9" s="36">
        <v>0.72</v>
      </c>
      <c r="M9" s="36">
        <v>157.19</v>
      </c>
      <c r="N9" s="36">
        <v>245.16</v>
      </c>
      <c r="O9" s="36">
        <v>36.43</v>
      </c>
      <c r="P9" s="36">
        <v>0.93</v>
      </c>
    </row>
    <row r="10" spans="1:16" x14ac:dyDescent="0.3">
      <c r="A10" s="138"/>
      <c r="B10" s="138"/>
      <c r="C10" s="16" t="s">
        <v>1</v>
      </c>
      <c r="D10" s="17">
        <v>44.8</v>
      </c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1"/>
    </row>
    <row r="11" spans="1:16" x14ac:dyDescent="0.3">
      <c r="A11" s="138"/>
      <c r="B11" s="138"/>
      <c r="C11" s="16" t="s">
        <v>5</v>
      </c>
      <c r="D11" s="17">
        <v>12</v>
      </c>
      <c r="E11" s="172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73"/>
    </row>
    <row r="12" spans="1:16" x14ac:dyDescent="0.3">
      <c r="A12" s="138"/>
      <c r="B12" s="138"/>
      <c r="C12" s="16" t="s">
        <v>26</v>
      </c>
      <c r="D12" s="17">
        <v>155</v>
      </c>
      <c r="E12" s="172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73"/>
    </row>
    <row r="13" spans="1:16" x14ac:dyDescent="0.3">
      <c r="A13" s="138"/>
      <c r="B13" s="138"/>
      <c r="C13" s="16" t="s">
        <v>2</v>
      </c>
      <c r="D13" s="17">
        <v>5</v>
      </c>
      <c r="E13" s="172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73"/>
    </row>
    <row r="14" spans="1:16" x14ac:dyDescent="0.3">
      <c r="A14" s="138"/>
      <c r="B14" s="138"/>
      <c r="C14" s="16" t="s">
        <v>3</v>
      </c>
      <c r="D14" s="17">
        <v>2.02</v>
      </c>
      <c r="E14" s="172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73"/>
    </row>
    <row r="15" spans="1:16" x14ac:dyDescent="0.3">
      <c r="A15" s="138"/>
      <c r="B15" s="138"/>
      <c r="C15" s="13" t="s">
        <v>230</v>
      </c>
      <c r="D15" s="17">
        <v>5</v>
      </c>
      <c r="E15" s="174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6"/>
    </row>
    <row r="16" spans="1:16" x14ac:dyDescent="0.3">
      <c r="A16" s="138">
        <v>2008</v>
      </c>
      <c r="B16" s="139">
        <v>365</v>
      </c>
      <c r="C16" s="27" t="s">
        <v>207</v>
      </c>
      <c r="D16" s="37">
        <v>15</v>
      </c>
      <c r="E16" s="50">
        <v>0.15</v>
      </c>
      <c r="F16" s="22">
        <v>10.8</v>
      </c>
      <c r="G16" s="22">
        <v>0.15</v>
      </c>
      <c r="H16" s="22">
        <v>99</v>
      </c>
      <c r="I16" s="22">
        <v>0</v>
      </c>
      <c r="J16" s="22">
        <v>0</v>
      </c>
      <c r="K16" s="22">
        <v>0.08</v>
      </c>
      <c r="L16" s="22">
        <v>0.15</v>
      </c>
      <c r="M16" s="22">
        <v>3.6</v>
      </c>
      <c r="N16" s="22">
        <v>4.5</v>
      </c>
      <c r="O16" s="22">
        <v>0.08</v>
      </c>
      <c r="P16" s="22">
        <v>0.03</v>
      </c>
    </row>
    <row r="17" spans="1:16" x14ac:dyDescent="0.3">
      <c r="A17" s="138"/>
      <c r="B17" s="139"/>
      <c r="C17" s="65" t="s">
        <v>4</v>
      </c>
      <c r="D17" s="65">
        <v>15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x14ac:dyDescent="0.3">
      <c r="A18" s="138">
        <v>2008</v>
      </c>
      <c r="B18" s="139">
        <v>366</v>
      </c>
      <c r="C18" s="30" t="s">
        <v>108</v>
      </c>
      <c r="D18" s="21">
        <v>30</v>
      </c>
      <c r="E18" s="41">
        <v>6.96</v>
      </c>
      <c r="F18" s="38">
        <v>8.85</v>
      </c>
      <c r="G18" s="38">
        <v>0</v>
      </c>
      <c r="H18" s="38">
        <v>109.2</v>
      </c>
      <c r="I18" s="38">
        <v>0.02</v>
      </c>
      <c r="J18" s="39">
        <v>0.18</v>
      </c>
      <c r="K18" s="39">
        <v>0.05</v>
      </c>
      <c r="L18" s="39">
        <v>0.12</v>
      </c>
      <c r="M18" s="39">
        <v>210</v>
      </c>
      <c r="N18" s="39">
        <v>210</v>
      </c>
      <c r="O18" s="39">
        <v>9.9</v>
      </c>
      <c r="P18" s="39">
        <v>0.24</v>
      </c>
    </row>
    <row r="19" spans="1:16" x14ac:dyDescent="0.3">
      <c r="A19" s="138"/>
      <c r="B19" s="156"/>
      <c r="C19" s="11" t="s">
        <v>46</v>
      </c>
      <c r="D19" s="14">
        <v>30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</row>
    <row r="20" spans="1:16" x14ac:dyDescent="0.3">
      <c r="A20" s="138">
        <v>2008</v>
      </c>
      <c r="B20" s="139">
        <v>271</v>
      </c>
      <c r="C20" s="30" t="s">
        <v>103</v>
      </c>
      <c r="D20" s="21">
        <v>200</v>
      </c>
      <c r="E20" s="41">
        <v>3.78</v>
      </c>
      <c r="F20" s="38">
        <v>3.91</v>
      </c>
      <c r="G20" s="38">
        <v>26.04</v>
      </c>
      <c r="H20" s="38">
        <v>154.15</v>
      </c>
      <c r="I20" s="38">
        <v>0.03</v>
      </c>
      <c r="J20" s="39">
        <v>0.31</v>
      </c>
      <c r="K20" s="39">
        <v>0.01</v>
      </c>
      <c r="L20" s="39">
        <v>0.05</v>
      </c>
      <c r="M20" s="39">
        <v>126.27</v>
      </c>
      <c r="N20" s="39">
        <v>113.22</v>
      </c>
      <c r="O20" s="39">
        <v>29.92</v>
      </c>
      <c r="P20" s="39">
        <v>1.03</v>
      </c>
    </row>
    <row r="21" spans="1:16" x14ac:dyDescent="0.3">
      <c r="A21" s="138"/>
      <c r="B21" s="156"/>
      <c r="C21" s="11" t="s">
        <v>23</v>
      </c>
      <c r="D21" s="11">
        <v>4</v>
      </c>
      <c r="E21" s="160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2"/>
    </row>
    <row r="22" spans="1:16" x14ac:dyDescent="0.3">
      <c r="A22" s="138"/>
      <c r="B22" s="156"/>
      <c r="C22" s="11" t="s">
        <v>172</v>
      </c>
      <c r="D22" s="11">
        <v>38</v>
      </c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</row>
    <row r="23" spans="1:16" x14ac:dyDescent="0.3">
      <c r="A23" s="138"/>
      <c r="B23" s="156"/>
      <c r="C23" s="11" t="s">
        <v>2</v>
      </c>
      <c r="D23" s="11">
        <v>3</v>
      </c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</row>
    <row r="24" spans="1:16" x14ac:dyDescent="0.3">
      <c r="A24" s="138"/>
      <c r="B24" s="156"/>
      <c r="C24" s="11" t="s">
        <v>26</v>
      </c>
      <c r="D24" s="11">
        <v>175.5</v>
      </c>
      <c r="E24" s="166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8"/>
    </row>
    <row r="25" spans="1:16" x14ac:dyDescent="0.3">
      <c r="A25" s="138" t="s">
        <v>19</v>
      </c>
      <c r="B25" s="139" t="s">
        <v>19</v>
      </c>
      <c r="C25" s="27" t="s">
        <v>6</v>
      </c>
      <c r="D25" s="37">
        <v>100</v>
      </c>
      <c r="E25" s="50">
        <v>6.55</v>
      </c>
      <c r="F25" s="53">
        <v>2.0499999999999998</v>
      </c>
      <c r="G25" s="53">
        <v>47.43</v>
      </c>
      <c r="H25" s="53">
        <v>234.4</v>
      </c>
      <c r="I25" s="53">
        <v>0.12</v>
      </c>
      <c r="J25" s="54">
        <v>0</v>
      </c>
      <c r="K25" s="54">
        <v>0.02</v>
      </c>
      <c r="L25" s="54">
        <v>0.98</v>
      </c>
      <c r="M25" s="54">
        <v>16.18</v>
      </c>
      <c r="N25" s="54">
        <v>63.35</v>
      </c>
      <c r="O25" s="54">
        <v>11.33</v>
      </c>
      <c r="P25" s="54">
        <v>0.87</v>
      </c>
    </row>
    <row r="26" spans="1:16" x14ac:dyDescent="0.3">
      <c r="A26" s="138"/>
      <c r="B26" s="139"/>
      <c r="C26" s="16" t="s">
        <v>6</v>
      </c>
      <c r="D26" s="16">
        <v>100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</row>
    <row r="27" spans="1:16" x14ac:dyDescent="0.3">
      <c r="A27" s="149" t="s">
        <v>100</v>
      </c>
      <c r="B27" s="150"/>
      <c r="C27" s="150"/>
      <c r="D27" s="150"/>
      <c r="E27" s="69">
        <f>E7+E9+E25+E18+E20+E16</f>
        <v>26.470000000000002</v>
      </c>
      <c r="F27" s="69">
        <f t="shared" ref="F27:P27" si="0">F7+F9+F25+F18+F20+F16</f>
        <v>32.68</v>
      </c>
      <c r="G27" s="69">
        <f t="shared" si="0"/>
        <v>159.33000000000001</v>
      </c>
      <c r="H27" s="69">
        <f t="shared" si="0"/>
        <v>1039.6199999999999</v>
      </c>
      <c r="I27" s="69">
        <f t="shared" si="0"/>
        <v>0.41000000000000003</v>
      </c>
      <c r="J27" s="69">
        <f t="shared" si="0"/>
        <v>1.79</v>
      </c>
      <c r="K27" s="69">
        <f t="shared" si="0"/>
        <v>0.2</v>
      </c>
      <c r="L27" s="69">
        <f t="shared" si="0"/>
        <v>122.02000000000001</v>
      </c>
      <c r="M27" s="69">
        <f t="shared" si="0"/>
        <v>582.24</v>
      </c>
      <c r="N27" s="69">
        <f t="shared" si="0"/>
        <v>636.23</v>
      </c>
      <c r="O27" s="69">
        <f t="shared" si="0"/>
        <v>87.66</v>
      </c>
      <c r="P27" s="69">
        <f t="shared" si="0"/>
        <v>3.8000000000000003</v>
      </c>
    </row>
    <row r="28" spans="1:16" x14ac:dyDescent="0.3"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x14ac:dyDescent="0.3"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x14ac:dyDescent="0.3">
      <c r="L30" s="77" t="s">
        <v>275</v>
      </c>
      <c r="O30" s="111" t="s">
        <v>282</v>
      </c>
    </row>
    <row r="31" spans="1:16" x14ac:dyDescent="0.3">
      <c r="A31" s="153" t="s">
        <v>81</v>
      </c>
      <c r="B31" s="153" t="s">
        <v>84</v>
      </c>
      <c r="C31" s="153" t="s">
        <v>82</v>
      </c>
      <c r="D31" s="153" t="s">
        <v>83</v>
      </c>
      <c r="E31" s="153" t="s">
        <v>88</v>
      </c>
      <c r="F31" s="153"/>
      <c r="G31" s="153"/>
      <c r="H31" s="153" t="s">
        <v>89</v>
      </c>
      <c r="I31" s="153" t="s">
        <v>90</v>
      </c>
      <c r="J31" s="153"/>
      <c r="K31" s="153"/>
      <c r="L31" s="153"/>
      <c r="M31" s="153" t="s">
        <v>94</v>
      </c>
      <c r="N31" s="153"/>
      <c r="O31" s="153"/>
      <c r="P31" s="153"/>
    </row>
    <row r="32" spans="1:16" x14ac:dyDescent="0.3">
      <c r="A32" s="153"/>
      <c r="B32" s="153"/>
      <c r="C32" s="153"/>
      <c r="D32" s="153"/>
      <c r="E32" s="15" t="s">
        <v>85</v>
      </c>
      <c r="F32" s="15" t="s">
        <v>86</v>
      </c>
      <c r="G32" s="15" t="s">
        <v>87</v>
      </c>
      <c r="H32" s="153"/>
      <c r="I32" s="15" t="s">
        <v>91</v>
      </c>
      <c r="J32" s="15" t="s">
        <v>57</v>
      </c>
      <c r="K32" s="15" t="s">
        <v>58</v>
      </c>
      <c r="L32" s="15" t="s">
        <v>92</v>
      </c>
      <c r="M32" s="15" t="s">
        <v>93</v>
      </c>
      <c r="N32" s="15" t="s">
        <v>54</v>
      </c>
      <c r="O32" s="15" t="s">
        <v>55</v>
      </c>
      <c r="P32" s="15" t="s">
        <v>56</v>
      </c>
    </row>
    <row r="33" spans="1:16" x14ac:dyDescent="0.3">
      <c r="A33" s="20">
        <v>1</v>
      </c>
      <c r="B33" s="20">
        <v>2</v>
      </c>
      <c r="C33" s="20">
        <v>3</v>
      </c>
      <c r="D33" s="20">
        <v>4</v>
      </c>
      <c r="E33" s="20">
        <v>5</v>
      </c>
      <c r="F33" s="20">
        <v>6</v>
      </c>
      <c r="G33" s="20">
        <v>7</v>
      </c>
      <c r="H33" s="20">
        <v>8</v>
      </c>
      <c r="I33" s="20">
        <v>9</v>
      </c>
      <c r="J33" s="20">
        <v>10</v>
      </c>
      <c r="K33" s="20">
        <v>11</v>
      </c>
      <c r="L33" s="20">
        <v>12</v>
      </c>
      <c r="M33" s="20">
        <v>13</v>
      </c>
      <c r="N33" s="20">
        <v>14</v>
      </c>
      <c r="O33" s="20">
        <v>15</v>
      </c>
      <c r="P33" s="20">
        <v>16</v>
      </c>
    </row>
    <row r="34" spans="1:16" x14ac:dyDescent="0.3">
      <c r="A34" s="137" t="s">
        <v>208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</row>
    <row r="35" spans="1:16" x14ac:dyDescent="0.3">
      <c r="A35" s="137" t="s">
        <v>97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6" x14ac:dyDescent="0.3">
      <c r="A36" s="138">
        <v>2008</v>
      </c>
      <c r="B36" s="139">
        <v>246</v>
      </c>
      <c r="C36" s="30" t="s">
        <v>166</v>
      </c>
      <c r="D36" s="21">
        <v>100</v>
      </c>
      <c r="E36" s="50">
        <v>1.1000000000000001</v>
      </c>
      <c r="F36" s="53">
        <v>0.2</v>
      </c>
      <c r="G36" s="53">
        <v>4.5999999999999996</v>
      </c>
      <c r="H36" s="53">
        <v>23</v>
      </c>
      <c r="I36" s="53">
        <v>0.06</v>
      </c>
      <c r="J36" s="54">
        <v>25</v>
      </c>
      <c r="K36" s="54">
        <v>0.14000000000000001</v>
      </c>
      <c r="L36" s="54">
        <v>0.7</v>
      </c>
      <c r="M36" s="54">
        <v>14</v>
      </c>
      <c r="N36" s="54">
        <v>26</v>
      </c>
      <c r="O36" s="54">
        <v>20</v>
      </c>
      <c r="P36" s="54">
        <v>0.9</v>
      </c>
    </row>
    <row r="37" spans="1:16" x14ac:dyDescent="0.3">
      <c r="A37" s="138"/>
      <c r="B37" s="152"/>
      <c r="C37" s="11" t="s">
        <v>167</v>
      </c>
      <c r="D37" s="12">
        <v>100</v>
      </c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x14ac:dyDescent="0.3">
      <c r="A38" s="138">
        <v>2008</v>
      </c>
      <c r="B38" s="139">
        <v>46</v>
      </c>
      <c r="C38" s="27" t="s">
        <v>119</v>
      </c>
      <c r="D38" s="21" t="s">
        <v>120</v>
      </c>
      <c r="E38" s="50">
        <v>3.75</v>
      </c>
      <c r="F38" s="35">
        <v>3.29</v>
      </c>
      <c r="G38" s="35">
        <v>16.84</v>
      </c>
      <c r="H38" s="35">
        <v>111.94</v>
      </c>
      <c r="I38" s="35">
        <v>0.08</v>
      </c>
      <c r="J38" s="36">
        <v>4.25</v>
      </c>
      <c r="K38" s="36">
        <v>0.22</v>
      </c>
      <c r="L38" s="36">
        <v>0.31</v>
      </c>
      <c r="M38" s="36">
        <v>14.38</v>
      </c>
      <c r="N38" s="36">
        <v>51.92</v>
      </c>
      <c r="O38" s="36">
        <v>16.89</v>
      </c>
      <c r="P38" s="36">
        <v>0.72</v>
      </c>
    </row>
    <row r="39" spans="1:16" x14ac:dyDescent="0.3">
      <c r="A39" s="138"/>
      <c r="B39" s="139"/>
      <c r="C39" s="44" t="s">
        <v>8</v>
      </c>
      <c r="D39" s="12">
        <v>50</v>
      </c>
      <c r="E39" s="133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x14ac:dyDescent="0.3">
      <c r="A40" s="138"/>
      <c r="B40" s="139"/>
      <c r="C40" s="44" t="s">
        <v>9</v>
      </c>
      <c r="D40" s="12">
        <v>10</v>
      </c>
      <c r="E40" s="133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x14ac:dyDescent="0.3">
      <c r="A41" s="138"/>
      <c r="B41" s="139"/>
      <c r="C41" s="44" t="s">
        <v>10</v>
      </c>
      <c r="D41" s="12">
        <v>10</v>
      </c>
      <c r="E41" s="133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x14ac:dyDescent="0.3">
      <c r="A42" s="138"/>
      <c r="B42" s="139"/>
      <c r="C42" s="44" t="s">
        <v>4</v>
      </c>
      <c r="D42" s="12">
        <v>2.5</v>
      </c>
      <c r="E42" s="133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x14ac:dyDescent="0.3">
      <c r="A43" s="138"/>
      <c r="B43" s="139"/>
      <c r="C43" s="44" t="s">
        <v>26</v>
      </c>
      <c r="D43" s="12">
        <v>187.5</v>
      </c>
      <c r="E43" s="133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x14ac:dyDescent="0.3">
      <c r="A44" s="138"/>
      <c r="B44" s="139"/>
      <c r="C44" s="44" t="s">
        <v>11</v>
      </c>
      <c r="D44" s="12">
        <v>0.01</v>
      </c>
      <c r="E44" s="13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x14ac:dyDescent="0.3">
      <c r="A45" s="138"/>
      <c r="B45" s="139"/>
      <c r="C45" s="44" t="s">
        <v>3</v>
      </c>
      <c r="D45" s="12">
        <v>1.25</v>
      </c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x14ac:dyDescent="0.3">
      <c r="A46" s="138"/>
      <c r="B46" s="139"/>
      <c r="C46" s="44" t="s">
        <v>13</v>
      </c>
      <c r="D46" s="12">
        <v>1.88</v>
      </c>
      <c r="E46" s="133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x14ac:dyDescent="0.3">
      <c r="A47" s="138"/>
      <c r="B47" s="139"/>
      <c r="C47" s="44" t="s">
        <v>121</v>
      </c>
      <c r="D47" s="11">
        <v>30</v>
      </c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x14ac:dyDescent="0.3">
      <c r="A48" s="138"/>
      <c r="B48" s="139"/>
      <c r="C48" s="83" t="s">
        <v>17</v>
      </c>
      <c r="D48" s="12">
        <v>10</v>
      </c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x14ac:dyDescent="0.3">
      <c r="A49" s="138"/>
      <c r="B49" s="139"/>
      <c r="C49" s="83" t="s">
        <v>4</v>
      </c>
      <c r="D49" s="12">
        <v>1.25</v>
      </c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x14ac:dyDescent="0.3">
      <c r="A50" s="138"/>
      <c r="B50" s="139"/>
      <c r="C50" s="83" t="s">
        <v>35</v>
      </c>
      <c r="D50" s="12">
        <v>2.5</v>
      </c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x14ac:dyDescent="0.3">
      <c r="A51" s="138"/>
      <c r="B51" s="139"/>
      <c r="C51" s="83" t="s">
        <v>26</v>
      </c>
      <c r="D51" s="12">
        <v>15</v>
      </c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5.6" customHeight="1" x14ac:dyDescent="0.3">
      <c r="A52" s="138">
        <v>2008</v>
      </c>
      <c r="B52" s="139" t="s">
        <v>124</v>
      </c>
      <c r="C52" s="30" t="s">
        <v>122</v>
      </c>
      <c r="D52" s="21">
        <v>100</v>
      </c>
      <c r="E52" s="50">
        <v>17.5</v>
      </c>
      <c r="F52" s="35">
        <v>6.1</v>
      </c>
      <c r="G52" s="35">
        <v>2.99</v>
      </c>
      <c r="H52" s="35">
        <v>136.51</v>
      </c>
      <c r="I52" s="35">
        <v>0.05</v>
      </c>
      <c r="J52" s="36">
        <v>1.2</v>
      </c>
      <c r="K52" s="36">
        <v>0.09</v>
      </c>
      <c r="L52" s="36">
        <v>4.8600000000000003</v>
      </c>
      <c r="M52" s="36">
        <v>11.26</v>
      </c>
      <c r="N52" s="36">
        <v>143.61000000000001</v>
      </c>
      <c r="O52" s="36">
        <v>18.36</v>
      </c>
      <c r="P52" s="36">
        <v>2.2999999999999998</v>
      </c>
    </row>
    <row r="53" spans="1:16" x14ac:dyDescent="0.3">
      <c r="A53" s="138"/>
      <c r="B53" s="152"/>
      <c r="C53" s="11" t="s">
        <v>44</v>
      </c>
      <c r="D53" s="12">
        <v>83</v>
      </c>
      <c r="E53" s="15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1:16" x14ac:dyDescent="0.3">
      <c r="A54" s="138"/>
      <c r="B54" s="152"/>
      <c r="C54" s="11" t="s">
        <v>9</v>
      </c>
      <c r="D54" s="12">
        <v>4</v>
      </c>
      <c r="E54" s="154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</row>
    <row r="55" spans="1:16" x14ac:dyDescent="0.3">
      <c r="A55" s="138"/>
      <c r="B55" s="152"/>
      <c r="C55" s="11" t="s">
        <v>10</v>
      </c>
      <c r="D55" s="12">
        <v>4</v>
      </c>
      <c r="E55" s="154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</row>
    <row r="56" spans="1:16" x14ac:dyDescent="0.3">
      <c r="A56" s="138"/>
      <c r="B56" s="152"/>
      <c r="C56" s="11" t="s">
        <v>15</v>
      </c>
      <c r="D56" s="12">
        <v>5</v>
      </c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</row>
    <row r="57" spans="1:16" x14ac:dyDescent="0.3">
      <c r="A57" s="138"/>
      <c r="B57" s="152"/>
      <c r="C57" s="11" t="s">
        <v>69</v>
      </c>
      <c r="D57" s="12">
        <v>2.8</v>
      </c>
      <c r="E57" s="15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</row>
    <row r="58" spans="1:16" x14ac:dyDescent="0.3">
      <c r="A58" s="138"/>
      <c r="B58" s="152"/>
      <c r="C58" s="11" t="s">
        <v>17</v>
      </c>
      <c r="D58" s="12">
        <v>2</v>
      </c>
      <c r="E58" s="15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</row>
    <row r="59" spans="1:16" x14ac:dyDescent="0.3">
      <c r="A59" s="138"/>
      <c r="B59" s="152"/>
      <c r="C59" s="80" t="s">
        <v>173</v>
      </c>
      <c r="D59" s="34">
        <v>50</v>
      </c>
      <c r="E59" s="154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</row>
    <row r="60" spans="1:16" x14ac:dyDescent="0.3">
      <c r="A60" s="138"/>
      <c r="B60" s="152"/>
      <c r="C60" s="51" t="s">
        <v>22</v>
      </c>
      <c r="D60" s="12">
        <v>50</v>
      </c>
      <c r="E60" s="154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</row>
    <row r="61" spans="1:16" x14ac:dyDescent="0.3">
      <c r="A61" s="138"/>
      <c r="B61" s="152"/>
      <c r="C61" s="51" t="s">
        <v>17</v>
      </c>
      <c r="D61" s="12">
        <v>2.5</v>
      </c>
      <c r="E61" s="154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</row>
    <row r="62" spans="1:16" x14ac:dyDescent="0.3">
      <c r="A62" s="138"/>
      <c r="B62" s="152"/>
      <c r="C62" s="51" t="s">
        <v>4</v>
      </c>
      <c r="D62" s="12">
        <v>2.5</v>
      </c>
      <c r="E62" s="15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</row>
    <row r="63" spans="1:16" x14ac:dyDescent="0.3">
      <c r="A63" s="138"/>
      <c r="B63" s="152"/>
      <c r="C63" s="51" t="s">
        <v>2</v>
      </c>
      <c r="D63" s="12">
        <v>0.5</v>
      </c>
      <c r="E63" s="154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</row>
    <row r="64" spans="1:16" ht="31.2" x14ac:dyDescent="0.3">
      <c r="A64" s="138">
        <v>2008</v>
      </c>
      <c r="B64" s="152">
        <v>228</v>
      </c>
      <c r="C64" s="27" t="s">
        <v>110</v>
      </c>
      <c r="D64" s="37">
        <v>230</v>
      </c>
      <c r="E64" s="50">
        <v>8.25</v>
      </c>
      <c r="F64" s="22">
        <v>9.0299999999999994</v>
      </c>
      <c r="G64" s="22">
        <v>52.49</v>
      </c>
      <c r="H64" s="22">
        <v>324.39</v>
      </c>
      <c r="I64" s="22">
        <v>0.17</v>
      </c>
      <c r="J64" s="22">
        <v>6.27</v>
      </c>
      <c r="K64" s="22">
        <v>0.55000000000000004</v>
      </c>
      <c r="L64" s="22">
        <v>1.47</v>
      </c>
      <c r="M64" s="22">
        <v>36.69</v>
      </c>
      <c r="N64" s="22">
        <v>111.14</v>
      </c>
      <c r="O64" s="22">
        <v>40.85</v>
      </c>
      <c r="P64" s="22">
        <v>2.13</v>
      </c>
    </row>
    <row r="65" spans="1:16" x14ac:dyDescent="0.3">
      <c r="A65" s="138"/>
      <c r="B65" s="152"/>
      <c r="C65" s="43" t="s">
        <v>39</v>
      </c>
      <c r="D65" s="116">
        <v>66.7</v>
      </c>
      <c r="E65" s="140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2"/>
    </row>
    <row r="66" spans="1:16" x14ac:dyDescent="0.3">
      <c r="A66" s="138"/>
      <c r="B66" s="152"/>
      <c r="C66" s="44" t="s">
        <v>4</v>
      </c>
      <c r="D66" s="12">
        <v>4.5999999999999996</v>
      </c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5"/>
    </row>
    <row r="67" spans="1:16" x14ac:dyDescent="0.3">
      <c r="A67" s="138"/>
      <c r="B67" s="152"/>
      <c r="C67" s="44" t="s">
        <v>9</v>
      </c>
      <c r="D67" s="12">
        <v>25.3</v>
      </c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5"/>
    </row>
    <row r="68" spans="1:16" x14ac:dyDescent="0.3">
      <c r="A68" s="138"/>
      <c r="B68" s="152"/>
      <c r="C68" s="44" t="s">
        <v>10</v>
      </c>
      <c r="D68" s="12">
        <v>19.32</v>
      </c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5"/>
    </row>
    <row r="69" spans="1:16" x14ac:dyDescent="0.3">
      <c r="A69" s="138"/>
      <c r="B69" s="156"/>
      <c r="C69" s="44" t="s">
        <v>109</v>
      </c>
      <c r="D69" s="12">
        <v>8.9700000000000006</v>
      </c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5"/>
    </row>
    <row r="70" spans="1:16" x14ac:dyDescent="0.3">
      <c r="A70" s="138"/>
      <c r="B70" s="156"/>
      <c r="C70" s="42" t="s">
        <v>69</v>
      </c>
      <c r="D70" s="45">
        <v>4.5999999999999996</v>
      </c>
      <c r="E70" s="143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5"/>
    </row>
    <row r="71" spans="1:16" x14ac:dyDescent="0.3">
      <c r="A71" s="138"/>
      <c r="B71" s="156"/>
      <c r="C71" s="43" t="s">
        <v>3</v>
      </c>
      <c r="D71" s="18">
        <v>3.34</v>
      </c>
      <c r="E71" s="146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8"/>
    </row>
    <row r="72" spans="1:16" x14ac:dyDescent="0.3">
      <c r="A72" s="138">
        <v>2008</v>
      </c>
      <c r="B72" s="139">
        <v>276</v>
      </c>
      <c r="C72" s="30" t="s">
        <v>73</v>
      </c>
      <c r="D72" s="21">
        <v>200</v>
      </c>
      <c r="E72" s="50">
        <v>0.12</v>
      </c>
      <c r="F72" s="22">
        <v>0</v>
      </c>
      <c r="G72" s="22">
        <v>21.15</v>
      </c>
      <c r="H72" s="22">
        <v>85.07</v>
      </c>
      <c r="I72" s="22">
        <v>0.01</v>
      </c>
      <c r="J72" s="22">
        <v>4.8</v>
      </c>
      <c r="K72" s="22">
        <v>0.05</v>
      </c>
      <c r="L72" s="22">
        <v>0.17</v>
      </c>
      <c r="M72" s="22">
        <v>11.49</v>
      </c>
      <c r="N72" s="22">
        <v>12.54</v>
      </c>
      <c r="O72" s="22">
        <v>7.44</v>
      </c>
      <c r="P72" s="22">
        <v>0.36</v>
      </c>
    </row>
    <row r="73" spans="1:16" x14ac:dyDescent="0.3">
      <c r="A73" s="138"/>
      <c r="B73" s="152"/>
      <c r="C73" s="48" t="s">
        <v>128</v>
      </c>
      <c r="D73" s="49">
        <v>24</v>
      </c>
      <c r="E73" s="157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2"/>
    </row>
    <row r="74" spans="1:16" x14ac:dyDescent="0.3">
      <c r="A74" s="138"/>
      <c r="B74" s="156"/>
      <c r="C74" s="11" t="s">
        <v>26</v>
      </c>
      <c r="D74" s="11">
        <v>180</v>
      </c>
      <c r="E74" s="158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5"/>
    </row>
    <row r="75" spans="1:16" x14ac:dyDescent="0.3">
      <c r="A75" s="138"/>
      <c r="B75" s="156"/>
      <c r="C75" s="11" t="s">
        <v>2</v>
      </c>
      <c r="D75" s="11">
        <v>15</v>
      </c>
      <c r="E75" s="158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5"/>
    </row>
    <row r="76" spans="1:16" x14ac:dyDescent="0.3">
      <c r="A76" s="138"/>
      <c r="B76" s="156"/>
      <c r="C76" s="11" t="s">
        <v>51</v>
      </c>
      <c r="D76" s="11">
        <v>6</v>
      </c>
      <c r="E76" s="159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8"/>
    </row>
    <row r="77" spans="1:16" x14ac:dyDescent="0.3">
      <c r="A77" s="138" t="s">
        <v>19</v>
      </c>
      <c r="B77" s="139" t="s">
        <v>19</v>
      </c>
      <c r="C77" s="30" t="s">
        <v>195</v>
      </c>
      <c r="D77" s="21">
        <v>60</v>
      </c>
      <c r="E77" s="50">
        <v>3.2700000000000005</v>
      </c>
      <c r="F77" s="35">
        <v>0.62999999999999989</v>
      </c>
      <c r="G77" s="35">
        <v>19.53</v>
      </c>
      <c r="H77" s="35">
        <v>96.765000000000015</v>
      </c>
      <c r="I77" s="35">
        <v>0.03</v>
      </c>
      <c r="J77" s="36">
        <v>0</v>
      </c>
      <c r="K77" s="36">
        <v>0</v>
      </c>
      <c r="L77" s="36">
        <v>0</v>
      </c>
      <c r="M77" s="36">
        <v>7.5149999999999997</v>
      </c>
      <c r="N77" s="36">
        <v>25.125</v>
      </c>
      <c r="O77" s="36">
        <v>7.8450000000000006</v>
      </c>
      <c r="P77" s="36">
        <v>0.62999999999999989</v>
      </c>
    </row>
    <row r="78" spans="1:16" x14ac:dyDescent="0.3">
      <c r="A78" s="138"/>
      <c r="B78" s="152"/>
      <c r="C78" s="11" t="s">
        <v>196</v>
      </c>
      <c r="D78" s="12">
        <v>60</v>
      </c>
      <c r="E78" s="135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3"/>
    </row>
    <row r="79" spans="1:16" x14ac:dyDescent="0.3">
      <c r="A79" s="138" t="s">
        <v>19</v>
      </c>
      <c r="B79" s="139" t="s">
        <v>19</v>
      </c>
      <c r="C79" s="27" t="s">
        <v>6</v>
      </c>
      <c r="D79" s="37">
        <v>80</v>
      </c>
      <c r="E79" s="50">
        <v>5.24</v>
      </c>
      <c r="F79" s="53">
        <v>1.64</v>
      </c>
      <c r="G79" s="53">
        <v>37.946666666666665</v>
      </c>
      <c r="H79" s="53">
        <v>187.51999999999998</v>
      </c>
      <c r="I79" s="53">
        <v>9.3333333333333338E-2</v>
      </c>
      <c r="J79" s="54">
        <v>0</v>
      </c>
      <c r="K79" s="54">
        <v>1.3333333333333334E-2</v>
      </c>
      <c r="L79" s="54">
        <v>0.78666666666666663</v>
      </c>
      <c r="M79" s="54">
        <v>12.946666666666667</v>
      </c>
      <c r="N79" s="54">
        <v>50.68</v>
      </c>
      <c r="O79" s="54">
        <v>9.0666666666666664</v>
      </c>
      <c r="P79" s="54">
        <v>0.69333333333333336</v>
      </c>
    </row>
    <row r="80" spans="1:16" x14ac:dyDescent="0.3">
      <c r="A80" s="138"/>
      <c r="B80" s="139"/>
      <c r="C80" s="16" t="s">
        <v>6</v>
      </c>
      <c r="D80" s="16">
        <v>80</v>
      </c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</row>
    <row r="81" spans="1:16" x14ac:dyDescent="0.3">
      <c r="A81" s="149" t="s">
        <v>100</v>
      </c>
      <c r="B81" s="150"/>
      <c r="C81" s="150"/>
      <c r="D81" s="150"/>
      <c r="E81" s="69">
        <f>E36+E38+E52+E64+E72+E77+E79</f>
        <v>39.230000000000004</v>
      </c>
      <c r="F81" s="69">
        <f t="shared" ref="F81:P81" si="1">F36+F38+F52+F64+F72+F77+F79</f>
        <v>20.889999999999997</v>
      </c>
      <c r="G81" s="69">
        <f t="shared" si="1"/>
        <v>155.54666666666665</v>
      </c>
      <c r="H81" s="69">
        <f t="shared" si="1"/>
        <v>965.19499999999982</v>
      </c>
      <c r="I81" s="69">
        <f t="shared" si="1"/>
        <v>0.49333333333333335</v>
      </c>
      <c r="J81" s="69">
        <f t="shared" si="1"/>
        <v>41.519999999999996</v>
      </c>
      <c r="K81" s="69">
        <f t="shared" si="1"/>
        <v>1.0633333333333335</v>
      </c>
      <c r="L81" s="69">
        <f t="shared" si="1"/>
        <v>8.2966666666666669</v>
      </c>
      <c r="M81" s="69">
        <f t="shared" si="1"/>
        <v>108.28166666666667</v>
      </c>
      <c r="N81" s="69">
        <f t="shared" si="1"/>
        <v>421.01500000000004</v>
      </c>
      <c r="O81" s="69">
        <f t="shared" si="1"/>
        <v>120.45166666666665</v>
      </c>
      <c r="P81" s="69">
        <f t="shared" si="1"/>
        <v>7.7333333333333334</v>
      </c>
    </row>
    <row r="83" spans="1:16" x14ac:dyDescent="0.3">
      <c r="L83" s="77" t="s">
        <v>275</v>
      </c>
      <c r="O83" s="111" t="s">
        <v>282</v>
      </c>
    </row>
    <row r="84" spans="1:16" x14ac:dyDescent="0.3">
      <c r="A84" s="153" t="s">
        <v>81</v>
      </c>
      <c r="B84" s="153" t="s">
        <v>84</v>
      </c>
      <c r="C84" s="153" t="s">
        <v>82</v>
      </c>
      <c r="D84" s="153" t="s">
        <v>83</v>
      </c>
      <c r="E84" s="153" t="s">
        <v>88</v>
      </c>
      <c r="F84" s="153"/>
      <c r="G84" s="153"/>
      <c r="H84" s="153" t="s">
        <v>89</v>
      </c>
      <c r="I84" s="153" t="s">
        <v>90</v>
      </c>
      <c r="J84" s="153"/>
      <c r="K84" s="153"/>
      <c r="L84" s="153"/>
      <c r="M84" s="153" t="s">
        <v>94</v>
      </c>
      <c r="N84" s="153"/>
      <c r="O84" s="153"/>
      <c r="P84" s="153"/>
    </row>
    <row r="85" spans="1:16" x14ac:dyDescent="0.3">
      <c r="A85" s="153"/>
      <c r="B85" s="153"/>
      <c r="C85" s="153"/>
      <c r="D85" s="153"/>
      <c r="E85" s="15" t="s">
        <v>85</v>
      </c>
      <c r="F85" s="15" t="s">
        <v>86</v>
      </c>
      <c r="G85" s="15" t="s">
        <v>87</v>
      </c>
      <c r="H85" s="153"/>
      <c r="I85" s="15" t="s">
        <v>91</v>
      </c>
      <c r="J85" s="15" t="s">
        <v>57</v>
      </c>
      <c r="K85" s="15" t="s">
        <v>58</v>
      </c>
      <c r="L85" s="15" t="s">
        <v>92</v>
      </c>
      <c r="M85" s="15" t="s">
        <v>93</v>
      </c>
      <c r="N85" s="15" t="s">
        <v>54</v>
      </c>
      <c r="O85" s="15" t="s">
        <v>55</v>
      </c>
      <c r="P85" s="15" t="s">
        <v>56</v>
      </c>
    </row>
    <row r="86" spans="1:16" x14ac:dyDescent="0.3">
      <c r="A86" s="20">
        <v>1</v>
      </c>
      <c r="B86" s="20">
        <v>2</v>
      </c>
      <c r="C86" s="20">
        <v>3</v>
      </c>
      <c r="D86" s="20">
        <v>4</v>
      </c>
      <c r="E86" s="20">
        <v>5</v>
      </c>
      <c r="F86" s="20">
        <v>6</v>
      </c>
      <c r="G86" s="20">
        <v>7</v>
      </c>
      <c r="H86" s="20">
        <v>8</v>
      </c>
      <c r="I86" s="20">
        <v>9</v>
      </c>
      <c r="J86" s="20">
        <v>10</v>
      </c>
      <c r="K86" s="20">
        <v>11</v>
      </c>
      <c r="L86" s="20">
        <v>12</v>
      </c>
      <c r="M86" s="20">
        <v>13</v>
      </c>
      <c r="N86" s="20">
        <v>14</v>
      </c>
      <c r="O86" s="20">
        <v>15</v>
      </c>
      <c r="P86" s="20">
        <v>16</v>
      </c>
    </row>
    <row r="87" spans="1:16" x14ac:dyDescent="0.3">
      <c r="A87" s="137" t="s">
        <v>208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</row>
    <row r="88" spans="1:16" x14ac:dyDescent="0.3">
      <c r="A88" s="137" t="s">
        <v>98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</row>
    <row r="89" spans="1:16" ht="46.8" x14ac:dyDescent="0.3">
      <c r="A89" s="138">
        <v>2008</v>
      </c>
      <c r="B89" s="139">
        <v>229</v>
      </c>
      <c r="C89" s="27" t="s">
        <v>259</v>
      </c>
      <c r="D89" s="37">
        <v>100</v>
      </c>
      <c r="E89" s="50">
        <v>3.13</v>
      </c>
      <c r="F89" s="35">
        <v>3.29</v>
      </c>
      <c r="G89" s="35">
        <v>6.99</v>
      </c>
      <c r="H89" s="35">
        <v>77.88</v>
      </c>
      <c r="I89" s="35">
        <v>0.12</v>
      </c>
      <c r="J89" s="36">
        <v>10.9</v>
      </c>
      <c r="K89" s="36">
        <v>0.05</v>
      </c>
      <c r="L89" s="36">
        <v>0.22</v>
      </c>
      <c r="M89" s="36">
        <v>21.8</v>
      </c>
      <c r="N89" s="36">
        <v>67.59</v>
      </c>
      <c r="O89" s="36">
        <v>22.89</v>
      </c>
      <c r="P89" s="36">
        <v>0.76</v>
      </c>
    </row>
    <row r="90" spans="1:16" x14ac:dyDescent="0.3">
      <c r="A90" s="138"/>
      <c r="B90" s="139"/>
      <c r="C90" s="72" t="s">
        <v>260</v>
      </c>
      <c r="D90" s="65">
        <v>109</v>
      </c>
      <c r="E90" s="146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8"/>
    </row>
    <row r="91" spans="1:16" x14ac:dyDescent="0.3">
      <c r="A91" s="138">
        <v>2008</v>
      </c>
      <c r="B91" s="139">
        <v>166</v>
      </c>
      <c r="C91" s="27" t="s">
        <v>255</v>
      </c>
      <c r="D91" s="37">
        <v>250</v>
      </c>
      <c r="E91" s="50">
        <v>45.87</v>
      </c>
      <c r="F91" s="35">
        <v>28.55</v>
      </c>
      <c r="G91" s="35">
        <v>13.8</v>
      </c>
      <c r="H91" s="35">
        <v>495.55</v>
      </c>
      <c r="I91" s="35">
        <v>0.28000000000000003</v>
      </c>
      <c r="J91" s="36">
        <v>1.32</v>
      </c>
      <c r="K91" s="36">
        <v>0.22</v>
      </c>
      <c r="L91" s="36">
        <v>10.77</v>
      </c>
      <c r="M91" s="36">
        <v>124.45</v>
      </c>
      <c r="N91" s="36">
        <v>629.04999999999995</v>
      </c>
      <c r="O91" s="36">
        <v>80.63</v>
      </c>
      <c r="P91" s="36">
        <v>3</v>
      </c>
    </row>
    <row r="92" spans="1:16" x14ac:dyDescent="0.3">
      <c r="A92" s="138"/>
      <c r="B92" s="139"/>
      <c r="C92" s="72" t="s">
        <v>165</v>
      </c>
      <c r="D92" s="104">
        <v>221.05</v>
      </c>
      <c r="E92" s="140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2"/>
    </row>
    <row r="93" spans="1:16" x14ac:dyDescent="0.3">
      <c r="A93" s="138"/>
      <c r="B93" s="139"/>
      <c r="C93" s="72" t="s">
        <v>17</v>
      </c>
      <c r="D93" s="104">
        <v>11.83</v>
      </c>
      <c r="E93" s="143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5"/>
    </row>
    <row r="94" spans="1:16" x14ac:dyDescent="0.3">
      <c r="A94" s="138"/>
      <c r="B94" s="139"/>
      <c r="C94" s="72" t="s">
        <v>15</v>
      </c>
      <c r="D94" s="104">
        <v>18.420000000000002</v>
      </c>
      <c r="E94" s="143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5"/>
    </row>
    <row r="95" spans="1:16" x14ac:dyDescent="0.3">
      <c r="A95" s="138"/>
      <c r="B95" s="139"/>
      <c r="C95" s="72" t="s">
        <v>35</v>
      </c>
      <c r="D95" s="104">
        <v>65.78</v>
      </c>
      <c r="E95" s="143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5"/>
    </row>
    <row r="96" spans="1:16" x14ac:dyDescent="0.3">
      <c r="A96" s="138"/>
      <c r="B96" s="139"/>
      <c r="C96" s="72" t="s">
        <v>22</v>
      </c>
      <c r="D96" s="65">
        <v>24.73</v>
      </c>
      <c r="E96" s="143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5"/>
    </row>
    <row r="97" spans="1:16" x14ac:dyDescent="0.3">
      <c r="A97" s="138"/>
      <c r="B97" s="139"/>
      <c r="C97" s="72" t="s">
        <v>17</v>
      </c>
      <c r="D97" s="65">
        <v>6.58</v>
      </c>
      <c r="E97" s="146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8"/>
    </row>
    <row r="98" spans="1:16" ht="31.2" x14ac:dyDescent="0.3">
      <c r="A98" s="138">
        <v>2008</v>
      </c>
      <c r="B98" s="139">
        <v>293</v>
      </c>
      <c r="C98" s="30" t="s">
        <v>60</v>
      </c>
      <c r="D98" s="21">
        <v>200</v>
      </c>
      <c r="E98" s="50">
        <v>2</v>
      </c>
      <c r="F98" s="35">
        <v>0.2</v>
      </c>
      <c r="G98" s="35">
        <v>5.8</v>
      </c>
      <c r="H98" s="35">
        <v>36</v>
      </c>
      <c r="I98" s="35">
        <v>0.02</v>
      </c>
      <c r="J98" s="36">
        <v>4</v>
      </c>
      <c r="K98" s="36">
        <v>0</v>
      </c>
      <c r="L98" s="36">
        <v>0.2</v>
      </c>
      <c r="M98" s="36">
        <v>14</v>
      </c>
      <c r="N98" s="36">
        <v>14</v>
      </c>
      <c r="O98" s="36">
        <v>8</v>
      </c>
      <c r="P98" s="36">
        <v>2.8</v>
      </c>
    </row>
    <row r="99" spans="1:16" x14ac:dyDescent="0.3">
      <c r="A99" s="138"/>
      <c r="B99" s="152"/>
      <c r="C99" s="72" t="s">
        <v>222</v>
      </c>
      <c r="D99" s="12">
        <v>200</v>
      </c>
      <c r="E99" s="133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</row>
    <row r="100" spans="1:16" x14ac:dyDescent="0.3">
      <c r="A100" s="138" t="s">
        <v>19</v>
      </c>
      <c r="B100" s="139" t="s">
        <v>19</v>
      </c>
      <c r="C100" s="30" t="s">
        <v>195</v>
      </c>
      <c r="D100" s="21">
        <v>60</v>
      </c>
      <c r="E100" s="50">
        <v>3.2700000000000005</v>
      </c>
      <c r="F100" s="35">
        <v>0.62999999999999989</v>
      </c>
      <c r="G100" s="35">
        <v>19.53</v>
      </c>
      <c r="H100" s="35">
        <v>96.765000000000015</v>
      </c>
      <c r="I100" s="35">
        <v>0.03</v>
      </c>
      <c r="J100" s="36">
        <v>0</v>
      </c>
      <c r="K100" s="36">
        <v>0</v>
      </c>
      <c r="L100" s="36">
        <v>0</v>
      </c>
      <c r="M100" s="36">
        <v>7.5149999999999997</v>
      </c>
      <c r="N100" s="36">
        <v>25.125</v>
      </c>
      <c r="O100" s="36">
        <v>7.8450000000000006</v>
      </c>
      <c r="P100" s="36">
        <v>0.62999999999999989</v>
      </c>
    </row>
    <row r="101" spans="1:16" x14ac:dyDescent="0.3">
      <c r="A101" s="138"/>
      <c r="B101" s="152"/>
      <c r="C101" s="11" t="s">
        <v>196</v>
      </c>
      <c r="D101" s="12">
        <v>60</v>
      </c>
      <c r="E101" s="135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3"/>
    </row>
    <row r="102" spans="1:16" x14ac:dyDescent="0.3">
      <c r="A102" s="138" t="s">
        <v>19</v>
      </c>
      <c r="B102" s="139" t="s">
        <v>19</v>
      </c>
      <c r="C102" s="27" t="s">
        <v>6</v>
      </c>
      <c r="D102" s="37">
        <v>35</v>
      </c>
      <c r="E102" s="112">
        <f>ROUND(E99/55*35,2)</f>
        <v>0</v>
      </c>
      <c r="F102" s="112">
        <f t="shared" ref="F102:P102" si="2">ROUND(F99/55*35,2)</f>
        <v>0</v>
      </c>
      <c r="G102" s="112">
        <f t="shared" si="2"/>
        <v>0</v>
      </c>
      <c r="H102" s="112">
        <f t="shared" si="2"/>
        <v>0</v>
      </c>
      <c r="I102" s="112">
        <f t="shared" si="2"/>
        <v>0</v>
      </c>
      <c r="J102" s="112">
        <f t="shared" si="2"/>
        <v>0</v>
      </c>
      <c r="K102" s="112">
        <f t="shared" si="2"/>
        <v>0</v>
      </c>
      <c r="L102" s="112">
        <f t="shared" si="2"/>
        <v>0</v>
      </c>
      <c r="M102" s="112">
        <f t="shared" si="2"/>
        <v>0</v>
      </c>
      <c r="N102" s="112">
        <f t="shared" si="2"/>
        <v>0</v>
      </c>
      <c r="O102" s="112">
        <f t="shared" si="2"/>
        <v>0</v>
      </c>
      <c r="P102" s="112">
        <f t="shared" si="2"/>
        <v>0</v>
      </c>
    </row>
    <row r="103" spans="1:16" x14ac:dyDescent="0.3">
      <c r="A103" s="138"/>
      <c r="B103" s="139"/>
      <c r="C103" s="16" t="s">
        <v>6</v>
      </c>
      <c r="D103" s="16">
        <v>35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</row>
    <row r="104" spans="1:16" x14ac:dyDescent="0.3">
      <c r="A104" s="149" t="s">
        <v>100</v>
      </c>
      <c r="B104" s="150"/>
      <c r="C104" s="150"/>
      <c r="D104" s="150"/>
      <c r="E104" s="69">
        <f>E91+E98+E100+E102+E89</f>
        <v>54.27</v>
      </c>
      <c r="F104" s="69">
        <f t="shared" ref="F104:P104" si="3">F91+F98+F100+F102+F89</f>
        <v>32.67</v>
      </c>
      <c r="G104" s="69">
        <f t="shared" si="3"/>
        <v>46.120000000000005</v>
      </c>
      <c r="H104" s="69">
        <f t="shared" si="3"/>
        <v>706.19499999999994</v>
      </c>
      <c r="I104" s="69">
        <f t="shared" si="3"/>
        <v>0.45000000000000007</v>
      </c>
      <c r="J104" s="69">
        <f t="shared" si="3"/>
        <v>16.22</v>
      </c>
      <c r="K104" s="69">
        <f t="shared" si="3"/>
        <v>0.27</v>
      </c>
      <c r="L104" s="69">
        <f t="shared" si="3"/>
        <v>11.19</v>
      </c>
      <c r="M104" s="69">
        <f t="shared" si="3"/>
        <v>167.76499999999999</v>
      </c>
      <c r="N104" s="69">
        <f t="shared" si="3"/>
        <v>735.76499999999999</v>
      </c>
      <c r="O104" s="69">
        <f t="shared" si="3"/>
        <v>119.36499999999999</v>
      </c>
      <c r="P104" s="69">
        <f t="shared" si="3"/>
        <v>7.1899999999999995</v>
      </c>
    </row>
    <row r="105" spans="1:16" x14ac:dyDescent="0.3">
      <c r="A105" s="149" t="s">
        <v>174</v>
      </c>
      <c r="B105" s="150"/>
      <c r="C105" s="150"/>
      <c r="D105" s="151"/>
      <c r="E105" s="69">
        <f t="shared" ref="E105:P105" si="4">E104+E81+E27</f>
        <v>119.97</v>
      </c>
      <c r="F105" s="69">
        <f t="shared" si="4"/>
        <v>86.240000000000009</v>
      </c>
      <c r="G105" s="69">
        <f t="shared" si="4"/>
        <v>360.99666666666667</v>
      </c>
      <c r="H105" s="69">
        <f t="shared" si="4"/>
        <v>2711.0099999999998</v>
      </c>
      <c r="I105" s="69">
        <f t="shared" si="4"/>
        <v>1.3533333333333335</v>
      </c>
      <c r="J105" s="69">
        <f t="shared" si="4"/>
        <v>59.529999999999994</v>
      </c>
      <c r="K105" s="69">
        <f t="shared" si="4"/>
        <v>1.5333333333333334</v>
      </c>
      <c r="L105" s="69">
        <f t="shared" si="4"/>
        <v>141.50666666666666</v>
      </c>
      <c r="M105" s="69">
        <f t="shared" si="4"/>
        <v>858.28666666666663</v>
      </c>
      <c r="N105" s="69">
        <f t="shared" si="4"/>
        <v>1793.01</v>
      </c>
      <c r="O105" s="69">
        <f t="shared" si="4"/>
        <v>327.47666666666669</v>
      </c>
      <c r="P105" s="69">
        <f t="shared" si="4"/>
        <v>18.723333333333333</v>
      </c>
    </row>
    <row r="106" spans="1:16" x14ac:dyDescent="0.3"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1:16" x14ac:dyDescent="0.3"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1:16" x14ac:dyDescent="0.3"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1:16" x14ac:dyDescent="0.3"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1:16" x14ac:dyDescent="0.3"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1:16" x14ac:dyDescent="0.3"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</row>
    <row r="112" spans="1:16" x14ac:dyDescent="0.3"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</row>
    <row r="113" spans="5:16" x14ac:dyDescent="0.3"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</row>
    <row r="114" spans="5:16" x14ac:dyDescent="0.3"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</row>
    <row r="115" spans="5:16" x14ac:dyDescent="0.3"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</row>
  </sheetData>
  <mergeCells count="88">
    <mergeCell ref="A18:A19"/>
    <mergeCell ref="B16:B17"/>
    <mergeCell ref="A9:A15"/>
    <mergeCell ref="E17:P17"/>
    <mergeCell ref="A16:A17"/>
    <mergeCell ref="B18:B19"/>
    <mergeCell ref="E19:P19"/>
    <mergeCell ref="E21:P24"/>
    <mergeCell ref="H2:H3"/>
    <mergeCell ref="B2:B3"/>
    <mergeCell ref="M2:P2"/>
    <mergeCell ref="E10:P15"/>
    <mergeCell ref="C2:C3"/>
    <mergeCell ref="E2:G2"/>
    <mergeCell ref="I2:L2"/>
    <mergeCell ref="A5:P5"/>
    <mergeCell ref="A2:A3"/>
    <mergeCell ref="D2:D3"/>
    <mergeCell ref="A7:A8"/>
    <mergeCell ref="B7:B8"/>
    <mergeCell ref="B9:B15"/>
    <mergeCell ref="A6:P6"/>
    <mergeCell ref="E8:P8"/>
    <mergeCell ref="B20:B24"/>
    <mergeCell ref="A27:D27"/>
    <mergeCell ref="A25:A26"/>
    <mergeCell ref="B25:B26"/>
    <mergeCell ref="A20:A24"/>
    <mergeCell ref="E37:P37"/>
    <mergeCell ref="E31:G31"/>
    <mergeCell ref="D31:D32"/>
    <mergeCell ref="A31:A32"/>
    <mergeCell ref="B36:B37"/>
    <mergeCell ref="A34:P34"/>
    <mergeCell ref="A35:P35"/>
    <mergeCell ref="A36:A37"/>
    <mergeCell ref="E26:P26"/>
    <mergeCell ref="B31:B32"/>
    <mergeCell ref="I31:L31"/>
    <mergeCell ref="H31:H32"/>
    <mergeCell ref="C31:C32"/>
    <mergeCell ref="M31:P31"/>
    <mergeCell ref="E65:P71"/>
    <mergeCell ref="A77:A78"/>
    <mergeCell ref="B77:B78"/>
    <mergeCell ref="B64:B71"/>
    <mergeCell ref="A64:A71"/>
    <mergeCell ref="E73:P76"/>
    <mergeCell ref="A72:A76"/>
    <mergeCell ref="B72:B76"/>
    <mergeCell ref="E78:P78"/>
    <mergeCell ref="A52:A63"/>
    <mergeCell ref="E53:P63"/>
    <mergeCell ref="B52:B63"/>
    <mergeCell ref="E39:P51"/>
    <mergeCell ref="A38:A51"/>
    <mergeCell ref="B38:B51"/>
    <mergeCell ref="A79:A80"/>
    <mergeCell ref="B84:B85"/>
    <mergeCell ref="E84:G84"/>
    <mergeCell ref="A84:A85"/>
    <mergeCell ref="A87:P87"/>
    <mergeCell ref="H84:H85"/>
    <mergeCell ref="D84:D85"/>
    <mergeCell ref="C84:C85"/>
    <mergeCell ref="A81:D81"/>
    <mergeCell ref="M84:P84"/>
    <mergeCell ref="I84:L84"/>
    <mergeCell ref="E80:P80"/>
    <mergeCell ref="B79:B80"/>
    <mergeCell ref="A105:D105"/>
    <mergeCell ref="A104:D104"/>
    <mergeCell ref="A98:A99"/>
    <mergeCell ref="B98:B99"/>
    <mergeCell ref="A102:A103"/>
    <mergeCell ref="B102:B103"/>
    <mergeCell ref="A100:A101"/>
    <mergeCell ref="B100:B101"/>
    <mergeCell ref="E99:P99"/>
    <mergeCell ref="E103:P103"/>
    <mergeCell ref="E101:P101"/>
    <mergeCell ref="A88:P88"/>
    <mergeCell ref="A91:A97"/>
    <mergeCell ref="B91:B97"/>
    <mergeCell ref="E92:P97"/>
    <mergeCell ref="A89:A90"/>
    <mergeCell ref="B89:B90"/>
    <mergeCell ref="E90:P90"/>
  </mergeCells>
  <phoneticPr fontId="0" type="noConversion"/>
  <pageMargins left="0.23622047244094491" right="0.23622047244094491" top="0.94488188976377963" bottom="7.874015748031496E-2" header="0.31496062992125984" footer="0.31496062992125984"/>
  <pageSetup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111"/>
  <sheetViews>
    <sheetView topLeftCell="A94" zoomScale="85" zoomScaleNormal="85" workbookViewId="0">
      <selection activeCell="A85" sqref="A85:P111"/>
    </sheetView>
  </sheetViews>
  <sheetFormatPr defaultColWidth="9.109375" defaultRowHeight="15.6" x14ac:dyDescent="0.3"/>
  <cols>
    <col min="1" max="1" width="10.44140625" style="19" customWidth="1"/>
    <col min="2" max="2" width="7.33203125" style="19" customWidth="1"/>
    <col min="3" max="3" width="33.5546875" style="19" customWidth="1"/>
    <col min="4" max="4" width="8.44140625" style="19" customWidth="1"/>
    <col min="5" max="5" width="7.44140625" style="19" customWidth="1"/>
    <col min="6" max="6" width="8.33203125" style="19" customWidth="1"/>
    <col min="7" max="7" width="8" style="19" customWidth="1"/>
    <col min="8" max="8" width="8.6640625" style="19" customWidth="1"/>
    <col min="9" max="9" width="8.44140625" style="19" customWidth="1"/>
    <col min="10" max="11" width="8" style="19" customWidth="1"/>
    <col min="12" max="12" width="7.33203125" style="19" customWidth="1"/>
    <col min="13" max="13" width="8.88671875" style="19" customWidth="1"/>
    <col min="14" max="14" width="9.33203125" style="19" customWidth="1"/>
    <col min="15" max="15" width="7.44140625" style="19" customWidth="1"/>
    <col min="16" max="16" width="8" style="19" customWidth="1"/>
    <col min="17" max="16384" width="9.109375" style="19"/>
  </cols>
  <sheetData>
    <row r="1" spans="1:16" x14ac:dyDescent="0.3">
      <c r="L1" s="77" t="s">
        <v>275</v>
      </c>
      <c r="O1" s="111" t="s">
        <v>282</v>
      </c>
    </row>
    <row r="2" spans="1:16" x14ac:dyDescent="0.3">
      <c r="A2" s="153" t="s">
        <v>81</v>
      </c>
      <c r="B2" s="153" t="s">
        <v>84</v>
      </c>
      <c r="C2" s="153" t="s">
        <v>82</v>
      </c>
      <c r="D2" s="153" t="s">
        <v>83</v>
      </c>
      <c r="E2" s="153" t="s">
        <v>88</v>
      </c>
      <c r="F2" s="153"/>
      <c r="G2" s="153"/>
      <c r="H2" s="153" t="s">
        <v>89</v>
      </c>
      <c r="I2" s="153" t="s">
        <v>90</v>
      </c>
      <c r="J2" s="153"/>
      <c r="K2" s="153"/>
      <c r="L2" s="153"/>
      <c r="M2" s="153" t="s">
        <v>94</v>
      </c>
      <c r="N2" s="153"/>
      <c r="O2" s="153"/>
      <c r="P2" s="153"/>
    </row>
    <row r="3" spans="1:16" x14ac:dyDescent="0.3">
      <c r="A3" s="153"/>
      <c r="B3" s="153"/>
      <c r="C3" s="153"/>
      <c r="D3" s="153"/>
      <c r="E3" s="15" t="s">
        <v>85</v>
      </c>
      <c r="F3" s="15" t="s">
        <v>86</v>
      </c>
      <c r="G3" s="15" t="s">
        <v>87</v>
      </c>
      <c r="H3" s="153"/>
      <c r="I3" s="15" t="s">
        <v>91</v>
      </c>
      <c r="J3" s="15" t="s">
        <v>57</v>
      </c>
      <c r="K3" s="15" t="s">
        <v>58</v>
      </c>
      <c r="L3" s="15" t="s">
        <v>92</v>
      </c>
      <c r="M3" s="15" t="s">
        <v>93</v>
      </c>
      <c r="N3" s="15" t="s">
        <v>54</v>
      </c>
      <c r="O3" s="15" t="s">
        <v>55</v>
      </c>
      <c r="P3" s="15" t="s">
        <v>56</v>
      </c>
    </row>
    <row r="4" spans="1:16" x14ac:dyDescent="0.3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</row>
    <row r="5" spans="1:16" ht="13.95" customHeight="1" x14ac:dyDescent="0.3">
      <c r="A5" s="137" t="s">
        <v>209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3.95" customHeight="1" x14ac:dyDescent="0.3">
      <c r="A6" s="137" t="s">
        <v>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3">
      <c r="A7" s="138">
        <v>2008</v>
      </c>
      <c r="B7" s="139">
        <v>89</v>
      </c>
      <c r="C7" s="27" t="s">
        <v>193</v>
      </c>
      <c r="D7" s="37">
        <v>200</v>
      </c>
      <c r="E7" s="50">
        <v>0.8</v>
      </c>
      <c r="F7" s="22">
        <v>0.8</v>
      </c>
      <c r="G7" s="22">
        <v>20.8</v>
      </c>
      <c r="H7" s="22">
        <v>90</v>
      </c>
      <c r="I7" s="22">
        <v>0.06</v>
      </c>
      <c r="J7" s="22">
        <v>20</v>
      </c>
      <c r="K7" s="22">
        <v>0.02</v>
      </c>
      <c r="L7" s="22">
        <v>0.4</v>
      </c>
      <c r="M7" s="22">
        <v>32</v>
      </c>
      <c r="N7" s="22">
        <v>22</v>
      </c>
      <c r="O7" s="22">
        <v>18</v>
      </c>
      <c r="P7" s="22">
        <v>4.4000000000000004</v>
      </c>
    </row>
    <row r="8" spans="1:16" ht="13.95" customHeight="1" x14ac:dyDescent="0.3">
      <c r="A8" s="138"/>
      <c r="B8" s="139"/>
      <c r="C8" s="65" t="s">
        <v>133</v>
      </c>
      <c r="D8" s="65">
        <v>200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5.6" customHeight="1" x14ac:dyDescent="0.3">
      <c r="A9" s="138">
        <v>2008</v>
      </c>
      <c r="B9" s="139" t="s">
        <v>101</v>
      </c>
      <c r="C9" s="27" t="s">
        <v>283</v>
      </c>
      <c r="D9" s="21" t="s">
        <v>284</v>
      </c>
      <c r="E9" s="50">
        <v>46.751999999999995</v>
      </c>
      <c r="F9" s="22">
        <v>19.379999999999995</v>
      </c>
      <c r="G9" s="22">
        <v>46.56</v>
      </c>
      <c r="H9" s="22">
        <v>547.572</v>
      </c>
      <c r="I9" s="22">
        <v>0.14400000000000002</v>
      </c>
      <c r="J9" s="22">
        <v>1.1160000000000001</v>
      </c>
      <c r="K9" s="22">
        <v>0.14400000000000002</v>
      </c>
      <c r="L9" s="22">
        <v>0.96</v>
      </c>
      <c r="M9" s="22">
        <v>391.88399999999996</v>
      </c>
      <c r="N9" s="22">
        <v>542.36400000000003</v>
      </c>
      <c r="O9" s="22">
        <v>64.176000000000002</v>
      </c>
      <c r="P9" s="22">
        <v>2.16</v>
      </c>
    </row>
    <row r="10" spans="1:16" x14ac:dyDescent="0.3">
      <c r="A10" s="138"/>
      <c r="B10" s="138"/>
      <c r="C10" s="25" t="s">
        <v>41</v>
      </c>
      <c r="D10" s="12">
        <v>223.20000000000002</v>
      </c>
      <c r="E10" s="133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x14ac:dyDescent="0.3">
      <c r="A11" s="138"/>
      <c r="B11" s="138"/>
      <c r="C11" s="25" t="s">
        <v>36</v>
      </c>
      <c r="D11" s="12">
        <v>15.52</v>
      </c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</row>
    <row r="12" spans="1:16" x14ac:dyDescent="0.3">
      <c r="A12" s="138"/>
      <c r="B12" s="138"/>
      <c r="C12" s="25" t="s">
        <v>22</v>
      </c>
      <c r="D12" s="12">
        <v>57.599999999999994</v>
      </c>
      <c r="E12" s="133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1:16" x14ac:dyDescent="0.3">
      <c r="A13" s="138"/>
      <c r="B13" s="138"/>
      <c r="C13" s="25" t="s">
        <v>35</v>
      </c>
      <c r="D13" s="12">
        <v>7.1999999999999993</v>
      </c>
      <c r="E13" s="133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6" x14ac:dyDescent="0.3">
      <c r="A14" s="138"/>
      <c r="B14" s="138"/>
      <c r="C14" s="25" t="s">
        <v>2</v>
      </c>
      <c r="D14" s="12">
        <v>15.52</v>
      </c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16" x14ac:dyDescent="0.3">
      <c r="A15" s="138"/>
      <c r="B15" s="138"/>
      <c r="C15" s="25" t="s">
        <v>43</v>
      </c>
      <c r="D15" s="12">
        <v>0.02</v>
      </c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16" x14ac:dyDescent="0.3">
      <c r="A16" s="138"/>
      <c r="B16" s="138"/>
      <c r="C16" s="25" t="s">
        <v>12</v>
      </c>
      <c r="D16" s="12">
        <v>8.32</v>
      </c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x14ac:dyDescent="0.3">
      <c r="A17" s="138"/>
      <c r="B17" s="138"/>
      <c r="C17" s="25" t="s">
        <v>42</v>
      </c>
      <c r="D17" s="12">
        <v>8.32</v>
      </c>
      <c r="E17" s="133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x14ac:dyDescent="0.3">
      <c r="A18" s="138"/>
      <c r="B18" s="138"/>
      <c r="C18" s="25" t="s">
        <v>4</v>
      </c>
      <c r="D18" s="12">
        <v>8.32</v>
      </c>
      <c r="E18" s="133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</row>
    <row r="19" spans="1:16" x14ac:dyDescent="0.3">
      <c r="A19" s="138"/>
      <c r="B19" s="138"/>
      <c r="C19" s="28" t="s">
        <v>197</v>
      </c>
      <c r="D19" s="26">
        <v>85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0" spans="1:16" x14ac:dyDescent="0.3">
      <c r="A20" s="138"/>
      <c r="B20" s="138"/>
      <c r="C20" s="16" t="s">
        <v>22</v>
      </c>
      <c r="D20" s="18">
        <v>63</v>
      </c>
      <c r="E20" s="133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</row>
    <row r="21" spans="1:16" x14ac:dyDescent="0.3">
      <c r="A21" s="138"/>
      <c r="B21" s="138"/>
      <c r="C21" s="16" t="s">
        <v>26</v>
      </c>
      <c r="D21" s="18">
        <v>21</v>
      </c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6" x14ac:dyDescent="0.3">
      <c r="A22" s="138"/>
      <c r="B22" s="138"/>
      <c r="C22" s="16" t="s">
        <v>17</v>
      </c>
      <c r="D22" s="18">
        <v>3.3599999999999994</v>
      </c>
      <c r="E22" s="133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6" x14ac:dyDescent="0.3">
      <c r="A23" s="138"/>
      <c r="B23" s="138"/>
      <c r="C23" s="16" t="s">
        <v>4</v>
      </c>
      <c r="D23" s="18">
        <v>3.3599999999999994</v>
      </c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24" spans="1:16" x14ac:dyDescent="0.3">
      <c r="A24" s="138"/>
      <c r="B24" s="138"/>
      <c r="C24" s="16" t="s">
        <v>2</v>
      </c>
      <c r="D24" s="18">
        <v>8.3999999999999986</v>
      </c>
      <c r="E24" s="133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6" x14ac:dyDescent="0.3">
      <c r="A25" s="138"/>
      <c r="B25" s="138"/>
      <c r="C25" s="16" t="s">
        <v>43</v>
      </c>
      <c r="D25" s="18">
        <v>0.04</v>
      </c>
      <c r="E25" s="133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</row>
    <row r="26" spans="1:16" x14ac:dyDescent="0.3">
      <c r="A26" s="138">
        <v>2008</v>
      </c>
      <c r="B26" s="139">
        <v>298</v>
      </c>
      <c r="C26" s="30" t="s">
        <v>106</v>
      </c>
      <c r="D26" s="21">
        <v>200</v>
      </c>
      <c r="E26" s="40">
        <v>2.79</v>
      </c>
      <c r="F26" s="38">
        <v>2.5499999999999998</v>
      </c>
      <c r="G26" s="38">
        <v>13.27</v>
      </c>
      <c r="H26" s="38">
        <v>87.25</v>
      </c>
      <c r="I26" s="38">
        <v>0.03</v>
      </c>
      <c r="J26" s="39">
        <v>1.04</v>
      </c>
      <c r="K26" s="39">
        <v>0.02</v>
      </c>
      <c r="L26" s="39">
        <v>0</v>
      </c>
      <c r="M26" s="39">
        <v>98.79</v>
      </c>
      <c r="N26" s="39">
        <v>73.599999999999994</v>
      </c>
      <c r="O26" s="39">
        <v>12.4</v>
      </c>
      <c r="P26" s="39">
        <v>0.28000000000000003</v>
      </c>
    </row>
    <row r="27" spans="1:16" x14ac:dyDescent="0.3">
      <c r="A27" s="138"/>
      <c r="B27" s="156"/>
      <c r="C27" s="11" t="s">
        <v>21</v>
      </c>
      <c r="D27" s="11">
        <v>40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</row>
    <row r="28" spans="1:16" x14ac:dyDescent="0.3">
      <c r="A28" s="138"/>
      <c r="B28" s="156"/>
      <c r="C28" s="51" t="s">
        <v>107</v>
      </c>
      <c r="D28" s="11">
        <v>0.8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16" x14ac:dyDescent="0.3">
      <c r="A29" s="138"/>
      <c r="B29" s="156"/>
      <c r="C29" s="11" t="s">
        <v>2</v>
      </c>
      <c r="D29" s="11">
        <v>13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1:16" x14ac:dyDescent="0.3">
      <c r="A30" s="138"/>
      <c r="B30" s="156"/>
      <c r="C30" s="11" t="s">
        <v>22</v>
      </c>
      <c r="D30" s="11">
        <v>80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x14ac:dyDescent="0.3">
      <c r="A31" s="138"/>
      <c r="B31" s="156"/>
      <c r="C31" s="11" t="s">
        <v>26</v>
      </c>
      <c r="D31" s="11">
        <v>67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1:16" x14ac:dyDescent="0.3">
      <c r="A32" s="138" t="s">
        <v>19</v>
      </c>
      <c r="B32" s="139" t="s">
        <v>19</v>
      </c>
      <c r="C32" s="27" t="s">
        <v>6</v>
      </c>
      <c r="D32" s="37">
        <v>80</v>
      </c>
      <c r="E32" s="50">
        <v>5.24</v>
      </c>
      <c r="F32" s="53">
        <v>1.64</v>
      </c>
      <c r="G32" s="53">
        <v>37.946666666666665</v>
      </c>
      <c r="H32" s="53">
        <v>187.51999999999998</v>
      </c>
      <c r="I32" s="53">
        <v>9.3333333333333338E-2</v>
      </c>
      <c r="J32" s="54">
        <v>0</v>
      </c>
      <c r="K32" s="54">
        <v>1.3333333333333334E-2</v>
      </c>
      <c r="L32" s="54">
        <v>0.78666666666666663</v>
      </c>
      <c r="M32" s="54">
        <v>12.946666666666667</v>
      </c>
      <c r="N32" s="54">
        <v>50.68</v>
      </c>
      <c r="O32" s="54">
        <v>9.0666666666666664</v>
      </c>
      <c r="P32" s="54">
        <v>0.69333333333333336</v>
      </c>
    </row>
    <row r="33" spans="1:16" x14ac:dyDescent="0.3">
      <c r="A33" s="138"/>
      <c r="B33" s="139"/>
      <c r="C33" s="16" t="s">
        <v>6</v>
      </c>
      <c r="D33" s="16">
        <v>80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x14ac:dyDescent="0.3">
      <c r="A34" s="149" t="s">
        <v>100</v>
      </c>
      <c r="B34" s="150"/>
      <c r="C34" s="150"/>
      <c r="D34" s="150"/>
      <c r="E34" s="69">
        <f t="shared" ref="E34:P34" si="0">E7+E9+E32+E26</f>
        <v>55.581999999999994</v>
      </c>
      <c r="F34" s="69">
        <f t="shared" si="0"/>
        <v>24.369999999999997</v>
      </c>
      <c r="G34" s="69">
        <f t="shared" si="0"/>
        <v>118.57666666666667</v>
      </c>
      <c r="H34" s="69">
        <f t="shared" si="0"/>
        <v>912.34199999999998</v>
      </c>
      <c r="I34" s="69">
        <f t="shared" si="0"/>
        <v>0.32733333333333337</v>
      </c>
      <c r="J34" s="69">
        <f t="shared" si="0"/>
        <v>22.155999999999999</v>
      </c>
      <c r="K34" s="69">
        <f t="shared" si="0"/>
        <v>0.19733333333333333</v>
      </c>
      <c r="L34" s="69">
        <f t="shared" si="0"/>
        <v>2.1466666666666665</v>
      </c>
      <c r="M34" s="69">
        <f t="shared" si="0"/>
        <v>535.62066666666658</v>
      </c>
      <c r="N34" s="69">
        <f t="shared" si="0"/>
        <v>688.64400000000001</v>
      </c>
      <c r="O34" s="69">
        <f t="shared" si="0"/>
        <v>103.64266666666667</v>
      </c>
      <c r="P34" s="69">
        <f t="shared" si="0"/>
        <v>7.5333333333333341</v>
      </c>
    </row>
    <row r="35" spans="1:16" x14ac:dyDescent="0.3">
      <c r="B35" s="23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3">
      <c r="L36" s="77" t="s">
        <v>275</v>
      </c>
      <c r="O36" s="111" t="s">
        <v>282</v>
      </c>
    </row>
    <row r="37" spans="1:16" x14ac:dyDescent="0.3">
      <c r="A37" s="153" t="s">
        <v>81</v>
      </c>
      <c r="B37" s="153" t="s">
        <v>84</v>
      </c>
      <c r="C37" s="153" t="s">
        <v>82</v>
      </c>
      <c r="D37" s="153" t="s">
        <v>83</v>
      </c>
      <c r="E37" s="153" t="s">
        <v>88</v>
      </c>
      <c r="F37" s="153"/>
      <c r="G37" s="153"/>
      <c r="H37" s="153" t="s">
        <v>89</v>
      </c>
      <c r="I37" s="153" t="s">
        <v>90</v>
      </c>
      <c r="J37" s="153"/>
      <c r="K37" s="153"/>
      <c r="L37" s="153"/>
      <c r="M37" s="153" t="s">
        <v>94</v>
      </c>
      <c r="N37" s="153"/>
      <c r="O37" s="153"/>
      <c r="P37" s="153"/>
    </row>
    <row r="38" spans="1:16" x14ac:dyDescent="0.3">
      <c r="A38" s="153"/>
      <c r="B38" s="153"/>
      <c r="C38" s="153"/>
      <c r="D38" s="153"/>
      <c r="E38" s="15" t="s">
        <v>85</v>
      </c>
      <c r="F38" s="15" t="s">
        <v>86</v>
      </c>
      <c r="G38" s="15" t="s">
        <v>87</v>
      </c>
      <c r="H38" s="153"/>
      <c r="I38" s="15" t="s">
        <v>91</v>
      </c>
      <c r="J38" s="15" t="s">
        <v>57</v>
      </c>
      <c r="K38" s="15" t="s">
        <v>58</v>
      </c>
      <c r="L38" s="15" t="s">
        <v>92</v>
      </c>
      <c r="M38" s="15" t="s">
        <v>93</v>
      </c>
      <c r="N38" s="15" t="s">
        <v>54</v>
      </c>
      <c r="O38" s="15" t="s">
        <v>55</v>
      </c>
      <c r="P38" s="15" t="s">
        <v>56</v>
      </c>
    </row>
    <row r="39" spans="1:16" x14ac:dyDescent="0.3">
      <c r="A39" s="20">
        <v>1</v>
      </c>
      <c r="B39" s="20">
        <v>2</v>
      </c>
      <c r="C39" s="20">
        <v>3</v>
      </c>
      <c r="D39" s="20">
        <v>4</v>
      </c>
      <c r="E39" s="20">
        <v>5</v>
      </c>
      <c r="F39" s="20">
        <v>6</v>
      </c>
      <c r="G39" s="20">
        <v>7</v>
      </c>
      <c r="H39" s="20">
        <v>8</v>
      </c>
      <c r="I39" s="20">
        <v>9</v>
      </c>
      <c r="J39" s="20">
        <v>10</v>
      </c>
      <c r="K39" s="20">
        <v>11</v>
      </c>
      <c r="L39" s="20">
        <v>12</v>
      </c>
      <c r="M39" s="20">
        <v>13</v>
      </c>
      <c r="N39" s="20">
        <v>14</v>
      </c>
      <c r="O39" s="20">
        <v>15</v>
      </c>
      <c r="P39" s="20">
        <v>16</v>
      </c>
    </row>
    <row r="40" spans="1:16" x14ac:dyDescent="0.3">
      <c r="A40" s="137" t="s">
        <v>209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6" x14ac:dyDescent="0.3">
      <c r="A41" s="137" t="s">
        <v>97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16" x14ac:dyDescent="0.3">
      <c r="A42" s="138">
        <v>2008</v>
      </c>
      <c r="B42" s="139">
        <v>246</v>
      </c>
      <c r="C42" s="30" t="s">
        <v>166</v>
      </c>
      <c r="D42" s="21">
        <v>100</v>
      </c>
      <c r="E42" s="50">
        <v>0.8</v>
      </c>
      <c r="F42" s="53">
        <v>0.1</v>
      </c>
      <c r="G42" s="53">
        <v>3.3</v>
      </c>
      <c r="H42" s="53">
        <v>14</v>
      </c>
      <c r="I42" s="53">
        <v>0.06</v>
      </c>
      <c r="J42" s="54">
        <v>25</v>
      </c>
      <c r="K42" s="54">
        <v>0.14000000000000001</v>
      </c>
      <c r="L42" s="54">
        <v>0.7</v>
      </c>
      <c r="M42" s="54">
        <v>14</v>
      </c>
      <c r="N42" s="54">
        <v>26</v>
      </c>
      <c r="O42" s="54">
        <v>20</v>
      </c>
      <c r="P42" s="54">
        <v>0.9</v>
      </c>
    </row>
    <row r="43" spans="1:16" x14ac:dyDescent="0.3">
      <c r="A43" s="138"/>
      <c r="B43" s="152"/>
      <c r="C43" s="11" t="s">
        <v>168</v>
      </c>
      <c r="D43" s="12">
        <v>100</v>
      </c>
      <c r="E43" s="133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x14ac:dyDescent="0.3">
      <c r="A44" s="138">
        <v>2008</v>
      </c>
      <c r="B44" s="139">
        <v>37</v>
      </c>
      <c r="C44" s="78" t="s">
        <v>79</v>
      </c>
      <c r="D44" s="21" t="s">
        <v>126</v>
      </c>
      <c r="E44" s="50">
        <v>1.9</v>
      </c>
      <c r="F44" s="35">
        <v>6.66</v>
      </c>
      <c r="G44" s="35">
        <v>10.81</v>
      </c>
      <c r="H44" s="35">
        <v>111.11</v>
      </c>
      <c r="I44" s="35">
        <v>0.05</v>
      </c>
      <c r="J44" s="36">
        <v>8.25</v>
      </c>
      <c r="K44" s="36">
        <v>0.24</v>
      </c>
      <c r="L44" s="36">
        <v>1.53</v>
      </c>
      <c r="M44" s="36">
        <v>41.93</v>
      </c>
      <c r="N44" s="36">
        <v>48.81</v>
      </c>
      <c r="O44" s="36">
        <v>22.65</v>
      </c>
      <c r="P44" s="36">
        <v>1.01</v>
      </c>
    </row>
    <row r="45" spans="1:16" x14ac:dyDescent="0.3">
      <c r="A45" s="138"/>
      <c r="B45" s="152"/>
      <c r="C45" s="11" t="s">
        <v>134</v>
      </c>
      <c r="D45" s="11">
        <v>40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</row>
    <row r="46" spans="1:16" x14ac:dyDescent="0.3">
      <c r="A46" s="138"/>
      <c r="B46" s="152"/>
      <c r="C46" s="11" t="s">
        <v>135</v>
      </c>
      <c r="D46" s="11">
        <v>20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5"/>
    </row>
    <row r="47" spans="1:16" x14ac:dyDescent="0.3">
      <c r="A47" s="138"/>
      <c r="B47" s="152"/>
      <c r="C47" s="11" t="s">
        <v>8</v>
      </c>
      <c r="D47" s="11">
        <v>20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5"/>
    </row>
    <row r="48" spans="1:16" x14ac:dyDescent="0.3">
      <c r="A48" s="138"/>
      <c r="B48" s="152"/>
      <c r="C48" s="11" t="s">
        <v>9</v>
      </c>
      <c r="D48" s="11">
        <v>10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5"/>
    </row>
    <row r="49" spans="1:16" x14ac:dyDescent="0.3">
      <c r="A49" s="138"/>
      <c r="B49" s="152"/>
      <c r="C49" s="11" t="s">
        <v>136</v>
      </c>
      <c r="D49" s="11">
        <v>2.5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5"/>
    </row>
    <row r="50" spans="1:16" x14ac:dyDescent="0.3">
      <c r="A50" s="138"/>
      <c r="B50" s="152"/>
      <c r="C50" s="11" t="s">
        <v>10</v>
      </c>
      <c r="D50" s="11">
        <v>5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5"/>
    </row>
    <row r="51" spans="1:16" x14ac:dyDescent="0.3">
      <c r="A51" s="138"/>
      <c r="B51" s="152"/>
      <c r="C51" s="11" t="s">
        <v>15</v>
      </c>
      <c r="D51" s="11">
        <v>3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5"/>
    </row>
    <row r="52" spans="1:16" x14ac:dyDescent="0.3">
      <c r="A52" s="138"/>
      <c r="B52" s="152"/>
      <c r="C52" s="11" t="s">
        <v>26</v>
      </c>
      <c r="D52" s="11">
        <v>187.5</v>
      </c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/>
    </row>
    <row r="53" spans="1:16" x14ac:dyDescent="0.3">
      <c r="A53" s="138"/>
      <c r="B53" s="152"/>
      <c r="C53" s="11" t="s">
        <v>20</v>
      </c>
      <c r="D53" s="11">
        <v>0.25</v>
      </c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5"/>
    </row>
    <row r="54" spans="1:16" x14ac:dyDescent="0.3">
      <c r="A54" s="138"/>
      <c r="B54" s="152"/>
      <c r="C54" s="11" t="s">
        <v>2</v>
      </c>
      <c r="D54" s="11">
        <v>2.5</v>
      </c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5"/>
    </row>
    <row r="55" spans="1:16" x14ac:dyDescent="0.3">
      <c r="A55" s="138"/>
      <c r="B55" s="152"/>
      <c r="C55" s="11" t="s">
        <v>12</v>
      </c>
      <c r="D55" s="11">
        <v>10</v>
      </c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5"/>
    </row>
    <row r="56" spans="1:16" x14ac:dyDescent="0.3">
      <c r="A56" s="138"/>
      <c r="B56" s="152"/>
      <c r="C56" s="11" t="s">
        <v>3</v>
      </c>
      <c r="D56" s="11">
        <v>1.25</v>
      </c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5"/>
    </row>
    <row r="57" spans="1:16" x14ac:dyDescent="0.3">
      <c r="A57" s="138"/>
      <c r="B57" s="152"/>
      <c r="C57" s="11" t="s">
        <v>11</v>
      </c>
      <c r="D57" s="11">
        <v>0.01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5"/>
    </row>
    <row r="58" spans="1:16" x14ac:dyDescent="0.3">
      <c r="A58" s="138"/>
      <c r="B58" s="152"/>
      <c r="C58" s="11" t="s">
        <v>13</v>
      </c>
      <c r="D58" s="11">
        <v>1.88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5"/>
    </row>
    <row r="59" spans="1:16" ht="31.2" x14ac:dyDescent="0.3">
      <c r="A59" s="138">
        <v>2008</v>
      </c>
      <c r="B59" s="152" t="s">
        <v>296</v>
      </c>
      <c r="C59" s="88" t="s">
        <v>239</v>
      </c>
      <c r="D59" s="89" t="s">
        <v>286</v>
      </c>
      <c r="E59" s="90">
        <v>13.09</v>
      </c>
      <c r="F59" s="90">
        <v>19.329999999999998</v>
      </c>
      <c r="G59" s="90">
        <v>13.49</v>
      </c>
      <c r="H59" s="90">
        <v>280.2</v>
      </c>
      <c r="I59" s="91">
        <v>0.1</v>
      </c>
      <c r="J59" s="91">
        <v>2.14</v>
      </c>
      <c r="K59" s="91">
        <v>0.16</v>
      </c>
      <c r="L59" s="91">
        <v>0.9</v>
      </c>
      <c r="M59" s="90">
        <v>84.7</v>
      </c>
      <c r="N59" s="90">
        <v>205.69</v>
      </c>
      <c r="O59" s="90">
        <v>30.33</v>
      </c>
      <c r="P59" s="90">
        <v>2.33</v>
      </c>
    </row>
    <row r="60" spans="1:16" x14ac:dyDescent="0.3">
      <c r="A60" s="138"/>
      <c r="B60" s="152"/>
      <c r="C60" s="92" t="s">
        <v>233</v>
      </c>
      <c r="D60" s="11">
        <v>62.86</v>
      </c>
      <c r="E60" s="148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</row>
    <row r="61" spans="1:16" x14ac:dyDescent="0.3">
      <c r="A61" s="138"/>
      <c r="B61" s="152"/>
      <c r="C61" s="92" t="s">
        <v>26</v>
      </c>
      <c r="D61" s="11">
        <v>10</v>
      </c>
      <c r="E61" s="133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</row>
    <row r="62" spans="1:16" x14ac:dyDescent="0.3">
      <c r="A62" s="138"/>
      <c r="B62" s="152"/>
      <c r="C62" s="92" t="s">
        <v>14</v>
      </c>
      <c r="D62" s="11">
        <v>8.58</v>
      </c>
      <c r="E62" s="133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</row>
    <row r="63" spans="1:16" x14ac:dyDescent="0.3">
      <c r="A63" s="138"/>
      <c r="B63" s="152"/>
      <c r="C63" s="92" t="s">
        <v>10</v>
      </c>
      <c r="D63" s="11">
        <v>30</v>
      </c>
      <c r="E63" s="133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</row>
    <row r="64" spans="1:16" x14ac:dyDescent="0.3">
      <c r="A64" s="138"/>
      <c r="B64" s="152"/>
      <c r="C64" s="92" t="s">
        <v>4</v>
      </c>
      <c r="D64" s="11">
        <v>6.66</v>
      </c>
      <c r="E64" s="133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</row>
    <row r="65" spans="1:16" x14ac:dyDescent="0.3">
      <c r="A65" s="138"/>
      <c r="B65" s="152"/>
      <c r="C65" s="93" t="s">
        <v>17</v>
      </c>
      <c r="D65" s="11">
        <v>7.14</v>
      </c>
      <c r="E65" s="133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</row>
    <row r="66" spans="1:16" x14ac:dyDescent="0.3">
      <c r="A66" s="138"/>
      <c r="B66" s="152"/>
      <c r="C66" s="93" t="s">
        <v>4</v>
      </c>
      <c r="D66" s="11">
        <v>8.58</v>
      </c>
      <c r="E66" s="133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</row>
    <row r="67" spans="1:16" x14ac:dyDescent="0.3">
      <c r="A67" s="138"/>
      <c r="B67" s="152"/>
      <c r="C67" s="58" t="s">
        <v>297</v>
      </c>
      <c r="D67" s="66">
        <v>40</v>
      </c>
      <c r="E67" s="133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</row>
    <row r="68" spans="1:16" x14ac:dyDescent="0.3">
      <c r="A68" s="138"/>
      <c r="B68" s="152"/>
      <c r="C68" s="16" t="s">
        <v>26</v>
      </c>
      <c r="D68" s="16">
        <v>20</v>
      </c>
      <c r="E68" s="133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</row>
    <row r="69" spans="1:16" x14ac:dyDescent="0.3">
      <c r="A69" s="138"/>
      <c r="B69" s="152"/>
      <c r="C69" s="16" t="s">
        <v>17</v>
      </c>
      <c r="D69" s="16">
        <v>2</v>
      </c>
      <c r="E69" s="133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</row>
    <row r="70" spans="1:16" x14ac:dyDescent="0.3">
      <c r="A70" s="138"/>
      <c r="B70" s="152"/>
      <c r="C70" s="16" t="s">
        <v>4</v>
      </c>
      <c r="D70" s="16">
        <v>2</v>
      </c>
      <c r="E70" s="133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</row>
    <row r="71" spans="1:16" x14ac:dyDescent="0.3">
      <c r="A71" s="138"/>
      <c r="B71" s="152"/>
      <c r="C71" s="16" t="s">
        <v>298</v>
      </c>
      <c r="D71" s="16">
        <v>2.4</v>
      </c>
      <c r="E71" s="133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</row>
    <row r="72" spans="1:16" x14ac:dyDescent="0.3">
      <c r="A72" s="138"/>
      <c r="B72" s="152"/>
      <c r="C72" s="16" t="s">
        <v>2</v>
      </c>
      <c r="D72" s="16">
        <v>0.75</v>
      </c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</row>
    <row r="73" spans="1:16" x14ac:dyDescent="0.3">
      <c r="A73" s="138">
        <v>2008</v>
      </c>
      <c r="B73" s="139">
        <v>241</v>
      </c>
      <c r="C73" s="30" t="s">
        <v>27</v>
      </c>
      <c r="D73" s="21">
        <v>230</v>
      </c>
      <c r="E73" s="50">
        <v>4.9000000000000004</v>
      </c>
      <c r="F73" s="22">
        <v>9.2899999999999991</v>
      </c>
      <c r="G73" s="22">
        <v>35.72</v>
      </c>
      <c r="H73" s="22">
        <v>246.03</v>
      </c>
      <c r="I73" s="22">
        <v>0.21</v>
      </c>
      <c r="J73" s="22">
        <v>8.26</v>
      </c>
      <c r="K73" s="22">
        <v>7.0000000000000007E-2</v>
      </c>
      <c r="L73" s="22">
        <v>0.3</v>
      </c>
      <c r="M73" s="22">
        <v>61.27</v>
      </c>
      <c r="N73" s="22">
        <v>135.01</v>
      </c>
      <c r="O73" s="22">
        <v>42.67</v>
      </c>
      <c r="P73" s="22">
        <v>1.54</v>
      </c>
    </row>
    <row r="74" spans="1:16" x14ac:dyDescent="0.3">
      <c r="A74" s="138"/>
      <c r="B74" s="156"/>
      <c r="C74" s="11" t="s">
        <v>8</v>
      </c>
      <c r="D74" s="12">
        <v>193.2</v>
      </c>
      <c r="E74" s="133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</row>
    <row r="75" spans="1:16" x14ac:dyDescent="0.3">
      <c r="A75" s="138"/>
      <c r="B75" s="156"/>
      <c r="C75" s="11" t="s">
        <v>22</v>
      </c>
      <c r="D75" s="12">
        <v>34.5</v>
      </c>
      <c r="E75" s="133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</row>
    <row r="76" spans="1:16" x14ac:dyDescent="0.3">
      <c r="A76" s="138"/>
      <c r="B76" s="156"/>
      <c r="C76" s="117" t="s">
        <v>4</v>
      </c>
      <c r="D76" s="61">
        <v>10.35</v>
      </c>
      <c r="E76" s="133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</row>
    <row r="77" spans="1:16" ht="31.2" x14ac:dyDescent="0.3">
      <c r="A77" s="138">
        <v>2008</v>
      </c>
      <c r="B77" s="139">
        <v>293</v>
      </c>
      <c r="C77" s="30" t="s">
        <v>60</v>
      </c>
      <c r="D77" s="21">
        <v>200</v>
      </c>
      <c r="E77" s="50">
        <v>2</v>
      </c>
      <c r="F77" s="35">
        <v>0.2</v>
      </c>
      <c r="G77" s="35">
        <v>5.8</v>
      </c>
      <c r="H77" s="35">
        <v>36</v>
      </c>
      <c r="I77" s="35">
        <v>0.02</v>
      </c>
      <c r="J77" s="36">
        <v>4</v>
      </c>
      <c r="K77" s="36">
        <v>0</v>
      </c>
      <c r="L77" s="36">
        <v>0.2</v>
      </c>
      <c r="M77" s="36">
        <v>14</v>
      </c>
      <c r="N77" s="36">
        <v>14</v>
      </c>
      <c r="O77" s="36">
        <v>8</v>
      </c>
      <c r="P77" s="36">
        <v>2.8</v>
      </c>
    </row>
    <row r="78" spans="1:16" x14ac:dyDescent="0.3">
      <c r="A78" s="138"/>
      <c r="B78" s="152"/>
      <c r="C78" s="72" t="s">
        <v>253</v>
      </c>
      <c r="D78" s="12">
        <v>200</v>
      </c>
      <c r="E78" s="133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</row>
    <row r="79" spans="1:16" x14ac:dyDescent="0.3">
      <c r="A79" s="138" t="s">
        <v>19</v>
      </c>
      <c r="B79" s="139" t="s">
        <v>19</v>
      </c>
      <c r="C79" s="30" t="s">
        <v>195</v>
      </c>
      <c r="D79" s="21">
        <v>60</v>
      </c>
      <c r="E79" s="50">
        <v>3.2700000000000005</v>
      </c>
      <c r="F79" s="35">
        <v>0.62999999999999989</v>
      </c>
      <c r="G79" s="35">
        <v>19.53</v>
      </c>
      <c r="H79" s="35">
        <v>96.765000000000015</v>
      </c>
      <c r="I79" s="35">
        <v>0.03</v>
      </c>
      <c r="J79" s="36">
        <v>0</v>
      </c>
      <c r="K79" s="36">
        <v>0</v>
      </c>
      <c r="L79" s="36">
        <v>0</v>
      </c>
      <c r="M79" s="36">
        <v>7.5149999999999997</v>
      </c>
      <c r="N79" s="36">
        <v>25.125</v>
      </c>
      <c r="O79" s="36">
        <v>7.8450000000000006</v>
      </c>
      <c r="P79" s="36">
        <v>0.62999999999999989</v>
      </c>
    </row>
    <row r="80" spans="1:16" x14ac:dyDescent="0.3">
      <c r="A80" s="138"/>
      <c r="B80" s="152"/>
      <c r="C80" s="11" t="s">
        <v>196</v>
      </c>
      <c r="D80" s="12">
        <v>60</v>
      </c>
      <c r="E80" s="135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3"/>
    </row>
    <row r="81" spans="1:16" x14ac:dyDescent="0.3">
      <c r="A81" s="138" t="s">
        <v>19</v>
      </c>
      <c r="B81" s="139" t="s">
        <v>19</v>
      </c>
      <c r="C81" s="27" t="s">
        <v>6</v>
      </c>
      <c r="D81" s="37">
        <v>80</v>
      </c>
      <c r="E81" s="50">
        <v>5.24</v>
      </c>
      <c r="F81" s="53">
        <v>1.64</v>
      </c>
      <c r="G81" s="53">
        <v>37.946666666666665</v>
      </c>
      <c r="H81" s="53">
        <v>187.51999999999998</v>
      </c>
      <c r="I81" s="53">
        <v>9.3333333333333338E-2</v>
      </c>
      <c r="J81" s="54">
        <v>0</v>
      </c>
      <c r="K81" s="54">
        <v>1.3333333333333334E-2</v>
      </c>
      <c r="L81" s="54">
        <v>0.78666666666666663</v>
      </c>
      <c r="M81" s="54">
        <v>12.946666666666667</v>
      </c>
      <c r="N81" s="54">
        <v>50.68</v>
      </c>
      <c r="O81" s="54">
        <v>9.0666666666666664</v>
      </c>
      <c r="P81" s="54">
        <v>0.69333333333333336</v>
      </c>
    </row>
    <row r="82" spans="1:16" x14ac:dyDescent="0.3">
      <c r="A82" s="138"/>
      <c r="B82" s="139"/>
      <c r="C82" s="16" t="s">
        <v>6</v>
      </c>
      <c r="D82" s="16">
        <v>80</v>
      </c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</row>
    <row r="83" spans="1:16" x14ac:dyDescent="0.3">
      <c r="A83" s="149" t="s">
        <v>100</v>
      </c>
      <c r="B83" s="150"/>
      <c r="C83" s="150"/>
      <c r="D83" s="151"/>
      <c r="E83" s="69">
        <f>E42+E44+E59+E73+E77+E79+E81</f>
        <v>31.199999999999996</v>
      </c>
      <c r="F83" s="69">
        <f t="shared" ref="F83:P83" si="1">F42+F44+F59+F73+F77+F79+F81</f>
        <v>37.85</v>
      </c>
      <c r="G83" s="69">
        <f t="shared" si="1"/>
        <v>126.59666666666666</v>
      </c>
      <c r="H83" s="69">
        <f t="shared" si="1"/>
        <v>971.625</v>
      </c>
      <c r="I83" s="69">
        <f t="shared" si="1"/>
        <v>0.56333333333333346</v>
      </c>
      <c r="J83" s="69">
        <f t="shared" si="1"/>
        <v>47.65</v>
      </c>
      <c r="K83" s="69">
        <f t="shared" si="1"/>
        <v>0.62333333333333341</v>
      </c>
      <c r="L83" s="69">
        <f t="shared" si="1"/>
        <v>4.4166666666666661</v>
      </c>
      <c r="M83" s="69">
        <f t="shared" si="1"/>
        <v>236.36166666666665</v>
      </c>
      <c r="N83" s="69">
        <f t="shared" si="1"/>
        <v>505.315</v>
      </c>
      <c r="O83" s="69">
        <f t="shared" si="1"/>
        <v>140.56166666666667</v>
      </c>
      <c r="P83" s="69">
        <f t="shared" si="1"/>
        <v>9.9033333333333342</v>
      </c>
    </row>
    <row r="84" spans="1:16" x14ac:dyDescent="0.3">
      <c r="B84" s="23"/>
      <c r="C84" s="23"/>
      <c r="D84" s="23"/>
      <c r="E84" s="23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1:16" x14ac:dyDescent="0.3">
      <c r="L85" s="77" t="s">
        <v>275</v>
      </c>
      <c r="O85" s="111" t="s">
        <v>282</v>
      </c>
    </row>
    <row r="86" spans="1:16" x14ac:dyDescent="0.3">
      <c r="A86" s="153" t="s">
        <v>81</v>
      </c>
      <c r="B86" s="153" t="s">
        <v>84</v>
      </c>
      <c r="C86" s="153" t="s">
        <v>82</v>
      </c>
      <c r="D86" s="153" t="s">
        <v>83</v>
      </c>
      <c r="E86" s="153" t="s">
        <v>88</v>
      </c>
      <c r="F86" s="153"/>
      <c r="G86" s="153"/>
      <c r="H86" s="153" t="s">
        <v>89</v>
      </c>
      <c r="I86" s="153" t="s">
        <v>90</v>
      </c>
      <c r="J86" s="153"/>
      <c r="K86" s="153"/>
      <c r="L86" s="153"/>
      <c r="M86" s="153" t="s">
        <v>94</v>
      </c>
      <c r="N86" s="153"/>
      <c r="O86" s="153"/>
      <c r="P86" s="153"/>
    </row>
    <row r="87" spans="1:16" x14ac:dyDescent="0.3">
      <c r="A87" s="153"/>
      <c r="B87" s="153"/>
      <c r="C87" s="153"/>
      <c r="D87" s="153"/>
      <c r="E87" s="15" t="s">
        <v>85</v>
      </c>
      <c r="F87" s="15" t="s">
        <v>86</v>
      </c>
      <c r="G87" s="15" t="s">
        <v>87</v>
      </c>
      <c r="H87" s="153"/>
      <c r="I87" s="15" t="s">
        <v>91</v>
      </c>
      <c r="J87" s="15" t="s">
        <v>57</v>
      </c>
      <c r="K87" s="15" t="s">
        <v>58</v>
      </c>
      <c r="L87" s="15" t="s">
        <v>92</v>
      </c>
      <c r="M87" s="15" t="s">
        <v>93</v>
      </c>
      <c r="N87" s="15" t="s">
        <v>54</v>
      </c>
      <c r="O87" s="15" t="s">
        <v>55</v>
      </c>
      <c r="P87" s="15" t="s">
        <v>56</v>
      </c>
    </row>
    <row r="88" spans="1:16" x14ac:dyDescent="0.3">
      <c r="A88" s="20">
        <v>1</v>
      </c>
      <c r="B88" s="20">
        <v>2</v>
      </c>
      <c r="C88" s="20">
        <v>3</v>
      </c>
      <c r="D88" s="20">
        <v>4</v>
      </c>
      <c r="E88" s="20">
        <v>5</v>
      </c>
      <c r="F88" s="20">
        <v>6</v>
      </c>
      <c r="G88" s="20">
        <v>7</v>
      </c>
      <c r="H88" s="20">
        <v>8</v>
      </c>
      <c r="I88" s="20">
        <v>9</v>
      </c>
      <c r="J88" s="20">
        <v>10</v>
      </c>
      <c r="K88" s="20">
        <v>11</v>
      </c>
      <c r="L88" s="20">
        <v>12</v>
      </c>
      <c r="M88" s="20">
        <v>13</v>
      </c>
      <c r="N88" s="20">
        <v>14</v>
      </c>
      <c r="O88" s="20">
        <v>15</v>
      </c>
      <c r="P88" s="20">
        <v>16</v>
      </c>
    </row>
    <row r="89" spans="1:16" x14ac:dyDescent="0.3">
      <c r="A89" s="137" t="s">
        <v>209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</row>
    <row r="90" spans="1:16" x14ac:dyDescent="0.3">
      <c r="A90" s="137" t="s">
        <v>98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</row>
    <row r="91" spans="1:16" x14ac:dyDescent="0.3">
      <c r="A91" s="138" t="s">
        <v>19</v>
      </c>
      <c r="B91" s="139" t="s">
        <v>19</v>
      </c>
      <c r="C91" s="27" t="s">
        <v>199</v>
      </c>
      <c r="D91" s="37">
        <v>20</v>
      </c>
      <c r="E91" s="71">
        <f>1.28/2</f>
        <v>0.64</v>
      </c>
      <c r="F91" s="71">
        <v>0.56000000000000005</v>
      </c>
      <c r="G91" s="71">
        <v>16.22</v>
      </c>
      <c r="H91" s="71">
        <f>136.8/2</f>
        <v>68.400000000000006</v>
      </c>
      <c r="I91" s="71">
        <v>0</v>
      </c>
      <c r="J91" s="71">
        <v>0</v>
      </c>
      <c r="K91" s="71">
        <v>0</v>
      </c>
      <c r="L91" s="70">
        <v>0</v>
      </c>
      <c r="M91" s="71">
        <v>2</v>
      </c>
      <c r="N91" s="71">
        <v>6.6</v>
      </c>
      <c r="O91" s="71">
        <v>0.4</v>
      </c>
      <c r="P91" s="71">
        <v>0.12</v>
      </c>
    </row>
    <row r="92" spans="1:16" x14ac:dyDescent="0.3">
      <c r="A92" s="138"/>
      <c r="B92" s="139"/>
      <c r="C92" s="65" t="s">
        <v>199</v>
      </c>
      <c r="D92" s="65">
        <v>20</v>
      </c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</row>
    <row r="93" spans="1:16" ht="31.2" x14ac:dyDescent="0.3">
      <c r="A93" s="138">
        <v>2008</v>
      </c>
      <c r="B93" s="139">
        <v>111</v>
      </c>
      <c r="C93" s="30" t="s">
        <v>273</v>
      </c>
      <c r="D93" s="21" t="s">
        <v>295</v>
      </c>
      <c r="E93" s="29">
        <v>19.5</v>
      </c>
      <c r="F93" s="22">
        <v>20.49</v>
      </c>
      <c r="G93" s="22">
        <v>75.69</v>
      </c>
      <c r="H93" s="22">
        <v>565.69000000000005</v>
      </c>
      <c r="I93" s="22">
        <v>0.51</v>
      </c>
      <c r="J93" s="22">
        <v>4.5999999999999996</v>
      </c>
      <c r="K93" s="22">
        <v>0.2</v>
      </c>
      <c r="L93" s="22">
        <v>0.94</v>
      </c>
      <c r="M93" s="22">
        <v>457.54</v>
      </c>
      <c r="N93" s="22">
        <v>575.69000000000005</v>
      </c>
      <c r="O93" s="22">
        <v>178.29</v>
      </c>
      <c r="P93" s="22">
        <v>5.0599999999999996</v>
      </c>
    </row>
    <row r="94" spans="1:16" x14ac:dyDescent="0.3">
      <c r="A94" s="138"/>
      <c r="B94" s="156"/>
      <c r="C94" s="72" t="s">
        <v>170</v>
      </c>
      <c r="D94" s="12">
        <v>83.34</v>
      </c>
      <c r="E94" s="180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</row>
    <row r="95" spans="1:16" x14ac:dyDescent="0.3">
      <c r="A95" s="138"/>
      <c r="B95" s="156"/>
      <c r="C95" s="72" t="s">
        <v>35</v>
      </c>
      <c r="D95" s="12">
        <v>16.66</v>
      </c>
      <c r="E95" s="180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</row>
    <row r="96" spans="1:16" x14ac:dyDescent="0.3">
      <c r="A96" s="138"/>
      <c r="B96" s="156"/>
      <c r="C96" s="72" t="s">
        <v>22</v>
      </c>
      <c r="D96" s="12">
        <v>166.66</v>
      </c>
      <c r="E96" s="180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</row>
    <row r="97" spans="1:16" x14ac:dyDescent="0.3">
      <c r="A97" s="138"/>
      <c r="B97" s="156"/>
      <c r="C97" s="72" t="s">
        <v>4</v>
      </c>
      <c r="D97" s="12">
        <v>8.34</v>
      </c>
      <c r="E97" s="180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</row>
    <row r="98" spans="1:16" x14ac:dyDescent="0.3">
      <c r="A98" s="138"/>
      <c r="B98" s="156"/>
      <c r="C98" s="72" t="s">
        <v>197</v>
      </c>
      <c r="D98" s="12">
        <v>90</v>
      </c>
      <c r="E98" s="180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</row>
    <row r="99" spans="1:16" x14ac:dyDescent="0.3">
      <c r="A99" s="138"/>
      <c r="B99" s="156"/>
      <c r="C99" s="103" t="s">
        <v>22</v>
      </c>
      <c r="D99" s="12">
        <v>67.5</v>
      </c>
      <c r="E99" s="180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</row>
    <row r="100" spans="1:16" x14ac:dyDescent="0.3">
      <c r="A100" s="138"/>
      <c r="B100" s="156"/>
      <c r="C100" s="103" t="s">
        <v>4</v>
      </c>
      <c r="D100" s="12">
        <v>3.6</v>
      </c>
      <c r="E100" s="180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</row>
    <row r="101" spans="1:16" x14ac:dyDescent="0.3">
      <c r="A101" s="138"/>
      <c r="B101" s="156"/>
      <c r="C101" s="103" t="s">
        <v>17</v>
      </c>
      <c r="D101" s="12">
        <v>3.6</v>
      </c>
      <c r="E101" s="180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</row>
    <row r="102" spans="1:16" x14ac:dyDescent="0.3">
      <c r="A102" s="138"/>
      <c r="B102" s="156"/>
      <c r="C102" s="106" t="s">
        <v>26</v>
      </c>
      <c r="D102" s="12">
        <v>22.5</v>
      </c>
      <c r="E102" s="180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</row>
    <row r="103" spans="1:16" x14ac:dyDescent="0.3">
      <c r="A103" s="138"/>
      <c r="B103" s="156"/>
      <c r="C103" s="106" t="s">
        <v>43</v>
      </c>
      <c r="D103" s="32">
        <v>0.01</v>
      </c>
      <c r="E103" s="180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</row>
    <row r="104" spans="1:16" x14ac:dyDescent="0.3">
      <c r="A104" s="138" t="s">
        <v>19</v>
      </c>
      <c r="B104" s="139" t="s">
        <v>19</v>
      </c>
      <c r="C104" s="30" t="s">
        <v>176</v>
      </c>
      <c r="D104" s="21">
        <v>200</v>
      </c>
      <c r="E104" s="41">
        <v>5.4</v>
      </c>
      <c r="F104" s="38">
        <v>5</v>
      </c>
      <c r="G104" s="38">
        <v>21.6</v>
      </c>
      <c r="H104" s="38">
        <v>158</v>
      </c>
      <c r="I104" s="38">
        <v>0.06</v>
      </c>
      <c r="J104" s="39">
        <v>1.8</v>
      </c>
      <c r="K104" s="39">
        <v>0.04</v>
      </c>
      <c r="L104" s="39">
        <v>0</v>
      </c>
      <c r="M104" s="39">
        <v>242</v>
      </c>
      <c r="N104" s="39">
        <v>188</v>
      </c>
      <c r="O104" s="39">
        <v>30</v>
      </c>
      <c r="P104" s="39">
        <v>0.2</v>
      </c>
    </row>
    <row r="105" spans="1:16" x14ac:dyDescent="0.3">
      <c r="A105" s="138"/>
      <c r="B105" s="152"/>
      <c r="C105" s="11" t="s">
        <v>176</v>
      </c>
      <c r="D105" s="12">
        <v>200</v>
      </c>
      <c r="E105" s="178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</row>
    <row r="106" spans="1:16" x14ac:dyDescent="0.3">
      <c r="A106" s="138" t="s">
        <v>19</v>
      </c>
      <c r="B106" s="139" t="s">
        <v>19</v>
      </c>
      <c r="C106" s="30" t="s">
        <v>195</v>
      </c>
      <c r="D106" s="21">
        <v>60</v>
      </c>
      <c r="E106" s="50">
        <v>3.2700000000000005</v>
      </c>
      <c r="F106" s="35">
        <v>0.62999999999999989</v>
      </c>
      <c r="G106" s="35">
        <v>19.53</v>
      </c>
      <c r="H106" s="35">
        <v>96.765000000000015</v>
      </c>
      <c r="I106" s="35">
        <v>0.03</v>
      </c>
      <c r="J106" s="36">
        <v>0</v>
      </c>
      <c r="K106" s="36">
        <v>0</v>
      </c>
      <c r="L106" s="36">
        <v>0</v>
      </c>
      <c r="M106" s="36">
        <v>7.5149999999999997</v>
      </c>
      <c r="N106" s="36">
        <v>25.125</v>
      </c>
      <c r="O106" s="36">
        <v>7.8450000000000006</v>
      </c>
      <c r="P106" s="36">
        <v>0.62999999999999989</v>
      </c>
    </row>
    <row r="107" spans="1:16" x14ac:dyDescent="0.3">
      <c r="A107" s="138"/>
      <c r="B107" s="152"/>
      <c r="C107" s="11" t="s">
        <v>196</v>
      </c>
      <c r="D107" s="12">
        <v>60</v>
      </c>
      <c r="E107" s="135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3"/>
    </row>
    <row r="108" spans="1:16" x14ac:dyDescent="0.3">
      <c r="A108" s="138" t="s">
        <v>19</v>
      </c>
      <c r="B108" s="139" t="s">
        <v>19</v>
      </c>
      <c r="C108" s="27" t="s">
        <v>6</v>
      </c>
      <c r="D108" s="37">
        <v>55</v>
      </c>
      <c r="E108" s="112">
        <v>3.6025</v>
      </c>
      <c r="F108" s="112">
        <v>1.1274999999999999</v>
      </c>
      <c r="G108" s="112">
        <v>26.088333333333335</v>
      </c>
      <c r="H108" s="112">
        <v>128.91999999999999</v>
      </c>
      <c r="I108" s="112">
        <v>6.4166666666666677E-2</v>
      </c>
      <c r="J108" s="112">
        <v>0</v>
      </c>
      <c r="K108" s="112">
        <v>9.1666666666666684E-3</v>
      </c>
      <c r="L108" s="112">
        <v>0.54083333333333328</v>
      </c>
      <c r="M108" s="112">
        <v>8.9008333333333329</v>
      </c>
      <c r="N108" s="112">
        <v>34.842499999999994</v>
      </c>
      <c r="O108" s="112">
        <v>6.2333333333333334</v>
      </c>
      <c r="P108" s="112">
        <v>0.47666666666666663</v>
      </c>
    </row>
    <row r="109" spans="1:16" x14ac:dyDescent="0.3">
      <c r="A109" s="138"/>
      <c r="B109" s="139"/>
      <c r="C109" s="16" t="s">
        <v>6</v>
      </c>
      <c r="D109" s="16">
        <v>55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</row>
    <row r="110" spans="1:16" x14ac:dyDescent="0.3">
      <c r="A110" s="149" t="s">
        <v>100</v>
      </c>
      <c r="B110" s="150"/>
      <c r="C110" s="150"/>
      <c r="D110" s="151"/>
      <c r="E110" s="69">
        <f>E91+E104+E106+E108+E93</f>
        <v>32.412500000000001</v>
      </c>
      <c r="F110" s="69">
        <f t="shared" ref="F110:P110" si="2">F91+F104+F106+F108+F93</f>
        <v>27.807499999999997</v>
      </c>
      <c r="G110" s="69">
        <f t="shared" si="2"/>
        <v>159.12833333333333</v>
      </c>
      <c r="H110" s="69">
        <f t="shared" si="2"/>
        <v>1017.7750000000001</v>
      </c>
      <c r="I110" s="69">
        <f t="shared" si="2"/>
        <v>0.66416666666666668</v>
      </c>
      <c r="J110" s="69">
        <f t="shared" si="2"/>
        <v>6.3999999999999995</v>
      </c>
      <c r="K110" s="69">
        <f t="shared" si="2"/>
        <v>0.24916666666666668</v>
      </c>
      <c r="L110" s="69">
        <f t="shared" si="2"/>
        <v>1.4808333333333332</v>
      </c>
      <c r="M110" s="69">
        <f t="shared" si="2"/>
        <v>717.95583333333332</v>
      </c>
      <c r="N110" s="69">
        <f t="shared" si="2"/>
        <v>830.25750000000005</v>
      </c>
      <c r="O110" s="69">
        <f t="shared" si="2"/>
        <v>222.76833333333332</v>
      </c>
      <c r="P110" s="69">
        <f t="shared" si="2"/>
        <v>6.4866666666666664</v>
      </c>
    </row>
    <row r="111" spans="1:16" x14ac:dyDescent="0.3">
      <c r="A111" s="149" t="s">
        <v>174</v>
      </c>
      <c r="B111" s="150"/>
      <c r="C111" s="150"/>
      <c r="D111" s="151"/>
      <c r="E111" s="69">
        <f>E110+E83+E34</f>
        <v>119.19449999999999</v>
      </c>
      <c r="F111" s="69">
        <f t="shared" ref="F111:P111" si="3">F110+F83+F34</f>
        <v>90.027500000000003</v>
      </c>
      <c r="G111" s="69">
        <f t="shared" si="3"/>
        <v>404.30166666666668</v>
      </c>
      <c r="H111" s="69">
        <f t="shared" si="3"/>
        <v>2901.7420000000002</v>
      </c>
      <c r="I111" s="69">
        <f t="shared" si="3"/>
        <v>1.5548333333333333</v>
      </c>
      <c r="J111" s="69">
        <f t="shared" si="3"/>
        <v>76.205999999999989</v>
      </c>
      <c r="K111" s="69">
        <f t="shared" si="3"/>
        <v>1.0698333333333334</v>
      </c>
      <c r="L111" s="69">
        <f t="shared" si="3"/>
        <v>8.0441666666666656</v>
      </c>
      <c r="M111" s="69">
        <f t="shared" si="3"/>
        <v>1489.9381666666666</v>
      </c>
      <c r="N111" s="69">
        <f t="shared" si="3"/>
        <v>2024.2165</v>
      </c>
      <c r="O111" s="69">
        <f t="shared" si="3"/>
        <v>466.97266666666667</v>
      </c>
      <c r="P111" s="69">
        <f t="shared" si="3"/>
        <v>23.923333333333336</v>
      </c>
    </row>
  </sheetData>
  <mergeCells count="82">
    <mergeCell ref="E27:P31"/>
    <mergeCell ref="H37:H38"/>
    <mergeCell ref="M37:P37"/>
    <mergeCell ref="E37:G37"/>
    <mergeCell ref="A26:A31"/>
    <mergeCell ref="A37:A38"/>
    <mergeCell ref="I37:L37"/>
    <mergeCell ref="B26:B31"/>
    <mergeCell ref="A32:A33"/>
    <mergeCell ref="E80:P80"/>
    <mergeCell ref="B79:B80"/>
    <mergeCell ref="A81:A82"/>
    <mergeCell ref="A9:A25"/>
    <mergeCell ref="A79:A80"/>
    <mergeCell ref="A40:P40"/>
    <mergeCell ref="A59:A72"/>
    <mergeCell ref="E10:P25"/>
    <mergeCell ref="B32:B33"/>
    <mergeCell ref="B9:B25"/>
    <mergeCell ref="E33:P33"/>
    <mergeCell ref="C37:C38"/>
    <mergeCell ref="D37:D38"/>
    <mergeCell ref="B44:B58"/>
    <mergeCell ref="B37:B38"/>
    <mergeCell ref="A34:D34"/>
    <mergeCell ref="M2:P2"/>
    <mergeCell ref="A7:A8"/>
    <mergeCell ref="C2:C3"/>
    <mergeCell ref="A5:P5"/>
    <mergeCell ref="I2:L2"/>
    <mergeCell ref="A2:A3"/>
    <mergeCell ref="H2:H3"/>
    <mergeCell ref="E2:G2"/>
    <mergeCell ref="B7:B8"/>
    <mergeCell ref="D2:D3"/>
    <mergeCell ref="B2:B3"/>
    <mergeCell ref="A6:P6"/>
    <mergeCell ref="E8:P8"/>
    <mergeCell ref="B77:B78"/>
    <mergeCell ref="A41:P41"/>
    <mergeCell ref="E78:P78"/>
    <mergeCell ref="B73:B76"/>
    <mergeCell ref="B59:B72"/>
    <mergeCell ref="E74:P76"/>
    <mergeCell ref="A77:A78"/>
    <mergeCell ref="A73:A76"/>
    <mergeCell ref="A44:A58"/>
    <mergeCell ref="B42:B43"/>
    <mergeCell ref="E60:P72"/>
    <mergeCell ref="A42:A43"/>
    <mergeCell ref="E43:P43"/>
    <mergeCell ref="E45:P58"/>
    <mergeCell ref="E109:P109"/>
    <mergeCell ref="B108:B109"/>
    <mergeCell ref="M86:P86"/>
    <mergeCell ref="A111:D111"/>
    <mergeCell ref="A110:D110"/>
    <mergeCell ref="A108:A109"/>
    <mergeCell ref="A104:A105"/>
    <mergeCell ref="B104:B105"/>
    <mergeCell ref="A106:A107"/>
    <mergeCell ref="E107:P107"/>
    <mergeCell ref="B106:B107"/>
    <mergeCell ref="E105:P105"/>
    <mergeCell ref="E94:P103"/>
    <mergeCell ref="A86:A87"/>
    <mergeCell ref="H86:H87"/>
    <mergeCell ref="A93:A103"/>
    <mergeCell ref="B93:B103"/>
    <mergeCell ref="A91:A92"/>
    <mergeCell ref="B91:B92"/>
    <mergeCell ref="E92:P92"/>
    <mergeCell ref="B81:B82"/>
    <mergeCell ref="E86:G86"/>
    <mergeCell ref="E82:P82"/>
    <mergeCell ref="A90:P90"/>
    <mergeCell ref="A89:P89"/>
    <mergeCell ref="C86:C87"/>
    <mergeCell ref="A83:D83"/>
    <mergeCell ref="B86:B87"/>
    <mergeCell ref="D86:D87"/>
    <mergeCell ref="I86:L86"/>
  </mergeCells>
  <phoneticPr fontId="7" type="noConversion"/>
  <pageMargins left="0.23622047244094491" right="0.23622047244094491" top="0.94488188976377963" bottom="7.874015748031496E-2" header="0.31496062992125984" footer="0.31496062992125984"/>
  <pageSetup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P107"/>
  <sheetViews>
    <sheetView topLeftCell="A69" zoomScale="85" zoomScaleNormal="85" workbookViewId="0">
      <selection activeCell="A78" sqref="A78:P107"/>
    </sheetView>
  </sheetViews>
  <sheetFormatPr defaultColWidth="9.109375" defaultRowHeight="15.6" x14ac:dyDescent="0.3"/>
  <cols>
    <col min="1" max="1" width="10.44140625" style="19" customWidth="1"/>
    <col min="2" max="2" width="9.33203125" style="19" customWidth="1"/>
    <col min="3" max="3" width="33.88671875" style="19" customWidth="1"/>
    <col min="4" max="4" width="8.44140625" style="19" customWidth="1"/>
    <col min="5" max="5" width="7.88671875" style="19" customWidth="1"/>
    <col min="6" max="6" width="7.33203125" style="19" customWidth="1"/>
    <col min="7" max="7" width="8" style="19" customWidth="1"/>
    <col min="8" max="8" width="8.6640625" style="19" customWidth="1"/>
    <col min="9" max="9" width="8.44140625" style="19" customWidth="1"/>
    <col min="10" max="11" width="8" style="19" customWidth="1"/>
    <col min="12" max="12" width="7.33203125" style="19" customWidth="1"/>
    <col min="13" max="13" width="8.109375" style="19" customWidth="1"/>
    <col min="14" max="14" width="9.109375" style="19"/>
    <col min="15" max="15" width="7.44140625" style="19" customWidth="1"/>
    <col min="16" max="16" width="8" style="19" customWidth="1"/>
    <col min="17" max="16384" width="9.109375" style="19"/>
  </cols>
  <sheetData>
    <row r="1" spans="1:16" x14ac:dyDescent="0.3">
      <c r="L1" s="77" t="s">
        <v>275</v>
      </c>
      <c r="O1" s="111" t="s">
        <v>282</v>
      </c>
    </row>
    <row r="2" spans="1:16" x14ac:dyDescent="0.3">
      <c r="A2" s="153" t="s">
        <v>81</v>
      </c>
      <c r="B2" s="153" t="s">
        <v>84</v>
      </c>
      <c r="C2" s="153" t="s">
        <v>82</v>
      </c>
      <c r="D2" s="153" t="s">
        <v>83</v>
      </c>
      <c r="E2" s="153" t="s">
        <v>88</v>
      </c>
      <c r="F2" s="153"/>
      <c r="G2" s="153"/>
      <c r="H2" s="153" t="s">
        <v>89</v>
      </c>
      <c r="I2" s="153" t="s">
        <v>90</v>
      </c>
      <c r="J2" s="153"/>
      <c r="K2" s="153"/>
      <c r="L2" s="153"/>
      <c r="M2" s="153" t="s">
        <v>94</v>
      </c>
      <c r="N2" s="153"/>
      <c r="O2" s="153"/>
      <c r="P2" s="153"/>
    </row>
    <row r="3" spans="1:16" x14ac:dyDescent="0.3">
      <c r="A3" s="153"/>
      <c r="B3" s="153"/>
      <c r="C3" s="153"/>
      <c r="D3" s="153"/>
      <c r="E3" s="15" t="s">
        <v>85</v>
      </c>
      <c r="F3" s="15" t="s">
        <v>86</v>
      </c>
      <c r="G3" s="15" t="s">
        <v>87</v>
      </c>
      <c r="H3" s="153"/>
      <c r="I3" s="15" t="s">
        <v>91</v>
      </c>
      <c r="J3" s="15" t="s">
        <v>57</v>
      </c>
      <c r="K3" s="15" t="s">
        <v>58</v>
      </c>
      <c r="L3" s="15" t="s">
        <v>92</v>
      </c>
      <c r="M3" s="15" t="s">
        <v>93</v>
      </c>
      <c r="N3" s="15" t="s">
        <v>54</v>
      </c>
      <c r="O3" s="15" t="s">
        <v>55</v>
      </c>
      <c r="P3" s="15" t="s">
        <v>56</v>
      </c>
    </row>
    <row r="4" spans="1:16" x14ac:dyDescent="0.3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</row>
    <row r="5" spans="1:16" ht="13.95" customHeight="1" x14ac:dyDescent="0.3">
      <c r="A5" s="137" t="s">
        <v>210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3.95" customHeight="1" x14ac:dyDescent="0.3">
      <c r="A6" s="137" t="s">
        <v>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3">
      <c r="A7" s="138">
        <v>2008</v>
      </c>
      <c r="B7" s="139">
        <v>89</v>
      </c>
      <c r="C7" s="27" t="s">
        <v>193</v>
      </c>
      <c r="D7" s="37">
        <v>200</v>
      </c>
      <c r="E7" s="50">
        <v>3</v>
      </c>
      <c r="F7" s="22">
        <v>0.2</v>
      </c>
      <c r="G7" s="22">
        <v>42</v>
      </c>
      <c r="H7" s="22">
        <v>178</v>
      </c>
      <c r="I7" s="22">
        <v>0.06</v>
      </c>
      <c r="J7" s="22">
        <v>20</v>
      </c>
      <c r="K7" s="22">
        <v>0.02</v>
      </c>
      <c r="L7" s="22">
        <v>0.4</v>
      </c>
      <c r="M7" s="22">
        <v>32</v>
      </c>
      <c r="N7" s="22">
        <v>22</v>
      </c>
      <c r="O7" s="22">
        <v>18</v>
      </c>
      <c r="P7" s="22">
        <v>4.4000000000000004</v>
      </c>
    </row>
    <row r="8" spans="1:16" x14ac:dyDescent="0.3">
      <c r="A8" s="138"/>
      <c r="B8" s="139"/>
      <c r="C8" s="65" t="s">
        <v>194</v>
      </c>
      <c r="D8" s="65">
        <v>200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ht="31.2" x14ac:dyDescent="0.3">
      <c r="A9" s="138">
        <v>2008</v>
      </c>
      <c r="B9" s="139">
        <v>108</v>
      </c>
      <c r="C9" s="27" t="s">
        <v>67</v>
      </c>
      <c r="D9" s="37" t="s">
        <v>99</v>
      </c>
      <c r="E9" s="50">
        <v>7.44</v>
      </c>
      <c r="F9" s="22">
        <v>8.07</v>
      </c>
      <c r="G9" s="22">
        <v>35.28</v>
      </c>
      <c r="H9" s="22">
        <v>243.92</v>
      </c>
      <c r="I9" s="22">
        <v>0.21</v>
      </c>
      <c r="J9" s="22">
        <v>1.3</v>
      </c>
      <c r="K9" s="22">
        <v>0.05</v>
      </c>
      <c r="L9" s="22">
        <v>0.17</v>
      </c>
      <c r="M9" s="22">
        <v>132.15</v>
      </c>
      <c r="N9" s="22">
        <v>184.7</v>
      </c>
      <c r="O9" s="22">
        <v>47.23</v>
      </c>
      <c r="P9" s="22">
        <v>1.21</v>
      </c>
    </row>
    <row r="10" spans="1:16" x14ac:dyDescent="0.3">
      <c r="A10" s="138"/>
      <c r="B10" s="139"/>
      <c r="C10" s="64" t="s">
        <v>227</v>
      </c>
      <c r="D10" s="17">
        <v>40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1:16" x14ac:dyDescent="0.3">
      <c r="A11" s="138"/>
      <c r="B11" s="139"/>
      <c r="C11" s="64" t="s">
        <v>26</v>
      </c>
      <c r="D11" s="17">
        <v>68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</row>
    <row r="12" spans="1:16" x14ac:dyDescent="0.3">
      <c r="A12" s="138"/>
      <c r="B12" s="139"/>
      <c r="C12" s="64" t="s">
        <v>22</v>
      </c>
      <c r="D12" s="17">
        <v>100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</row>
    <row r="13" spans="1:16" x14ac:dyDescent="0.3">
      <c r="A13" s="138"/>
      <c r="B13" s="139"/>
      <c r="C13" s="64" t="s">
        <v>2</v>
      </c>
      <c r="D13" s="17">
        <v>5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</row>
    <row r="14" spans="1:16" x14ac:dyDescent="0.3">
      <c r="A14" s="138"/>
      <c r="B14" s="139"/>
      <c r="C14" s="64" t="s">
        <v>3</v>
      </c>
      <c r="D14" s="17">
        <v>1.03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</row>
    <row r="15" spans="1:16" x14ac:dyDescent="0.3">
      <c r="A15" s="138"/>
      <c r="B15" s="139"/>
      <c r="C15" s="64" t="s">
        <v>4</v>
      </c>
      <c r="D15" s="17">
        <v>5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</row>
    <row r="16" spans="1:16" x14ac:dyDescent="0.3">
      <c r="A16" s="192">
        <v>2008</v>
      </c>
      <c r="B16" s="195">
        <v>312</v>
      </c>
      <c r="C16" s="27" t="s">
        <v>221</v>
      </c>
      <c r="D16" s="99">
        <v>90</v>
      </c>
      <c r="E16" s="101">
        <v>6.56</v>
      </c>
      <c r="F16" s="101">
        <v>10.61</v>
      </c>
      <c r="G16" s="101">
        <v>55.2</v>
      </c>
      <c r="H16" s="101">
        <v>342.3</v>
      </c>
      <c r="I16" s="101">
        <v>0.12</v>
      </c>
      <c r="J16" s="101">
        <v>0</v>
      </c>
      <c r="K16" s="101">
        <v>0.6</v>
      </c>
      <c r="L16" s="101">
        <v>1.08</v>
      </c>
      <c r="M16" s="101">
        <v>18.32</v>
      </c>
      <c r="N16" s="101">
        <v>66.84</v>
      </c>
      <c r="O16" s="101">
        <v>11.03</v>
      </c>
      <c r="P16" s="101">
        <v>0.92</v>
      </c>
    </row>
    <row r="17" spans="1:16" x14ac:dyDescent="0.3">
      <c r="A17" s="193"/>
      <c r="B17" s="196"/>
      <c r="C17" s="42" t="s">
        <v>202</v>
      </c>
      <c r="D17" s="18">
        <v>58.5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</row>
    <row r="18" spans="1:16" x14ac:dyDescent="0.3">
      <c r="A18" s="193"/>
      <c r="B18" s="196"/>
      <c r="C18" s="42" t="s">
        <v>240</v>
      </c>
      <c r="D18" s="18">
        <v>3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5"/>
    </row>
    <row r="19" spans="1:16" x14ac:dyDescent="0.3">
      <c r="A19" s="193"/>
      <c r="B19" s="196"/>
      <c r="C19" s="42" t="s">
        <v>2</v>
      </c>
      <c r="D19" s="18">
        <v>10.5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5"/>
    </row>
    <row r="20" spans="1:16" x14ac:dyDescent="0.3">
      <c r="A20" s="193"/>
      <c r="B20" s="196"/>
      <c r="C20" s="42" t="s">
        <v>241</v>
      </c>
      <c r="D20" s="18">
        <v>3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5"/>
    </row>
    <row r="21" spans="1:16" x14ac:dyDescent="0.3">
      <c r="A21" s="193"/>
      <c r="B21" s="196"/>
      <c r="C21" s="42" t="s">
        <v>15</v>
      </c>
      <c r="D21" s="18">
        <v>13.5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5"/>
    </row>
    <row r="22" spans="1:16" x14ac:dyDescent="0.3">
      <c r="A22" s="193"/>
      <c r="B22" s="196"/>
      <c r="C22" s="42" t="s">
        <v>242</v>
      </c>
      <c r="D22" s="18">
        <v>1.8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5"/>
    </row>
    <row r="23" spans="1:16" x14ac:dyDescent="0.3">
      <c r="A23" s="193"/>
      <c r="B23" s="196"/>
      <c r="C23" s="42" t="s">
        <v>3</v>
      </c>
      <c r="D23" s="18">
        <v>0.6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5"/>
    </row>
    <row r="24" spans="1:16" x14ac:dyDescent="0.3">
      <c r="A24" s="193"/>
      <c r="B24" s="196"/>
      <c r="C24" s="42" t="s">
        <v>203</v>
      </c>
      <c r="D24" s="18">
        <v>1.5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</row>
    <row r="25" spans="1:16" x14ac:dyDescent="0.3">
      <c r="A25" s="194"/>
      <c r="B25" s="197"/>
      <c r="C25" s="42" t="s">
        <v>26</v>
      </c>
      <c r="D25" s="61">
        <v>25.5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8"/>
    </row>
    <row r="26" spans="1:16" ht="31.2" x14ac:dyDescent="0.3">
      <c r="A26" s="138">
        <v>2008</v>
      </c>
      <c r="B26" s="139">
        <v>286</v>
      </c>
      <c r="C26" s="30" t="s">
        <v>59</v>
      </c>
      <c r="D26" s="21">
        <v>200</v>
      </c>
      <c r="E26" s="41">
        <v>2.79</v>
      </c>
      <c r="F26" s="38">
        <v>3.19</v>
      </c>
      <c r="G26" s="38">
        <v>19.71</v>
      </c>
      <c r="H26" s="38">
        <v>118.69</v>
      </c>
      <c r="I26" s="38">
        <v>0.04</v>
      </c>
      <c r="J26" s="39">
        <v>1.3</v>
      </c>
      <c r="K26" s="39">
        <v>0.02</v>
      </c>
      <c r="L26" s="39">
        <v>0.05</v>
      </c>
      <c r="M26" s="39">
        <v>123.39</v>
      </c>
      <c r="N26" s="39">
        <v>93.96</v>
      </c>
      <c r="O26" s="39">
        <v>18</v>
      </c>
      <c r="P26" s="39">
        <v>0.25</v>
      </c>
    </row>
    <row r="27" spans="1:16" x14ac:dyDescent="0.3">
      <c r="A27" s="138"/>
      <c r="B27" s="156"/>
      <c r="C27" s="11" t="s">
        <v>7</v>
      </c>
      <c r="D27" s="11">
        <v>2</v>
      </c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8"/>
    </row>
    <row r="28" spans="1:16" x14ac:dyDescent="0.3">
      <c r="A28" s="138"/>
      <c r="B28" s="156"/>
      <c r="C28" s="11" t="s">
        <v>22</v>
      </c>
      <c r="D28" s="11">
        <v>100</v>
      </c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1"/>
    </row>
    <row r="29" spans="1:16" x14ac:dyDescent="0.3">
      <c r="A29" s="138"/>
      <c r="B29" s="156"/>
      <c r="C29" s="11" t="s">
        <v>2</v>
      </c>
      <c r="D29" s="11">
        <v>15</v>
      </c>
      <c r="E29" s="189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1"/>
    </row>
    <row r="30" spans="1:16" x14ac:dyDescent="0.3">
      <c r="A30" s="138"/>
      <c r="B30" s="156"/>
      <c r="C30" s="11" t="s">
        <v>26</v>
      </c>
      <c r="D30" s="11">
        <v>120</v>
      </c>
      <c r="E30" s="189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1"/>
    </row>
    <row r="31" spans="1:16" x14ac:dyDescent="0.3">
      <c r="A31" s="138" t="s">
        <v>19</v>
      </c>
      <c r="B31" s="139" t="s">
        <v>19</v>
      </c>
      <c r="C31" s="27" t="s">
        <v>6</v>
      </c>
      <c r="D31" s="37">
        <v>55</v>
      </c>
      <c r="E31" s="112">
        <v>3.6025</v>
      </c>
      <c r="F31" s="112">
        <v>1.1274999999999999</v>
      </c>
      <c r="G31" s="112">
        <v>26.088333333333335</v>
      </c>
      <c r="H31" s="112">
        <v>128.91999999999999</v>
      </c>
      <c r="I31" s="112">
        <v>6.4166666666666677E-2</v>
      </c>
      <c r="J31" s="112">
        <v>0</v>
      </c>
      <c r="K31" s="112">
        <v>9.1666666666666684E-3</v>
      </c>
      <c r="L31" s="112">
        <v>0.54083333333333328</v>
      </c>
      <c r="M31" s="112">
        <v>8.9008333333333329</v>
      </c>
      <c r="N31" s="112">
        <v>34.842499999999994</v>
      </c>
      <c r="O31" s="112">
        <v>6.2333333333333334</v>
      </c>
      <c r="P31" s="112">
        <v>0.47666666666666663</v>
      </c>
    </row>
    <row r="32" spans="1:16" x14ac:dyDescent="0.3">
      <c r="A32" s="138"/>
      <c r="B32" s="139"/>
      <c r="C32" s="16" t="s">
        <v>6</v>
      </c>
      <c r="D32" s="16">
        <v>55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x14ac:dyDescent="0.3">
      <c r="A33" s="149" t="s">
        <v>100</v>
      </c>
      <c r="B33" s="150"/>
      <c r="C33" s="150"/>
      <c r="D33" s="150"/>
      <c r="E33" s="69">
        <f>E7+E9+E26+E31+E16</f>
        <v>23.392499999999998</v>
      </c>
      <c r="F33" s="69">
        <f t="shared" ref="F33:P33" si="0">F7+F9+F26+F31+F16</f>
        <v>23.197499999999998</v>
      </c>
      <c r="G33" s="69">
        <f t="shared" si="0"/>
        <v>178.27833333333336</v>
      </c>
      <c r="H33" s="69">
        <f t="shared" si="0"/>
        <v>1011.8299999999999</v>
      </c>
      <c r="I33" s="69">
        <f t="shared" si="0"/>
        <v>0.49416666666666664</v>
      </c>
      <c r="J33" s="69">
        <f t="shared" si="0"/>
        <v>22.6</v>
      </c>
      <c r="K33" s="69">
        <f t="shared" si="0"/>
        <v>0.69916666666666671</v>
      </c>
      <c r="L33" s="69">
        <f t="shared" si="0"/>
        <v>2.2408333333333337</v>
      </c>
      <c r="M33" s="69">
        <f t="shared" si="0"/>
        <v>314.76083333333332</v>
      </c>
      <c r="N33" s="69">
        <f t="shared" si="0"/>
        <v>402.34249999999997</v>
      </c>
      <c r="O33" s="69">
        <f t="shared" si="0"/>
        <v>100.49333333333333</v>
      </c>
      <c r="P33" s="69">
        <f t="shared" si="0"/>
        <v>7.2566666666666668</v>
      </c>
    </row>
    <row r="34" spans="1:16" x14ac:dyDescent="0.3"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3">
      <c r="B35" s="23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3">
      <c r="L36" s="77" t="s">
        <v>275</v>
      </c>
      <c r="O36" s="111" t="s">
        <v>282</v>
      </c>
    </row>
    <row r="37" spans="1:16" x14ac:dyDescent="0.3">
      <c r="A37" s="153" t="s">
        <v>81</v>
      </c>
      <c r="B37" s="153" t="s">
        <v>84</v>
      </c>
      <c r="C37" s="153" t="s">
        <v>82</v>
      </c>
      <c r="D37" s="153" t="s">
        <v>83</v>
      </c>
      <c r="E37" s="153" t="s">
        <v>88</v>
      </c>
      <c r="F37" s="153"/>
      <c r="G37" s="153"/>
      <c r="H37" s="153" t="s">
        <v>89</v>
      </c>
      <c r="I37" s="153" t="s">
        <v>90</v>
      </c>
      <c r="J37" s="153"/>
      <c r="K37" s="153"/>
      <c r="L37" s="153"/>
      <c r="M37" s="153" t="s">
        <v>94</v>
      </c>
      <c r="N37" s="153"/>
      <c r="O37" s="153"/>
      <c r="P37" s="153"/>
    </row>
    <row r="38" spans="1:16" x14ac:dyDescent="0.3">
      <c r="A38" s="153"/>
      <c r="B38" s="153"/>
      <c r="C38" s="153"/>
      <c r="D38" s="153"/>
      <c r="E38" s="15" t="s">
        <v>85</v>
      </c>
      <c r="F38" s="15" t="s">
        <v>86</v>
      </c>
      <c r="G38" s="15" t="s">
        <v>87</v>
      </c>
      <c r="H38" s="153"/>
      <c r="I38" s="15" t="s">
        <v>91</v>
      </c>
      <c r="J38" s="15" t="s">
        <v>57</v>
      </c>
      <c r="K38" s="15" t="s">
        <v>58</v>
      </c>
      <c r="L38" s="15" t="s">
        <v>92</v>
      </c>
      <c r="M38" s="15" t="s">
        <v>93</v>
      </c>
      <c r="N38" s="15" t="s">
        <v>54</v>
      </c>
      <c r="O38" s="15" t="s">
        <v>55</v>
      </c>
      <c r="P38" s="15" t="s">
        <v>56</v>
      </c>
    </row>
    <row r="39" spans="1:16" x14ac:dyDescent="0.3">
      <c r="A39" s="20">
        <v>1</v>
      </c>
      <c r="B39" s="20">
        <v>2</v>
      </c>
      <c r="C39" s="20">
        <v>3</v>
      </c>
      <c r="D39" s="20">
        <v>4</v>
      </c>
      <c r="E39" s="20">
        <v>5</v>
      </c>
      <c r="F39" s="20">
        <v>6</v>
      </c>
      <c r="G39" s="20">
        <v>7</v>
      </c>
      <c r="H39" s="20">
        <v>8</v>
      </c>
      <c r="I39" s="20">
        <v>9</v>
      </c>
      <c r="J39" s="20">
        <v>10</v>
      </c>
      <c r="K39" s="20">
        <v>11</v>
      </c>
      <c r="L39" s="20">
        <v>12</v>
      </c>
      <c r="M39" s="20">
        <v>13</v>
      </c>
      <c r="N39" s="20">
        <v>14</v>
      </c>
      <c r="O39" s="20">
        <v>15</v>
      </c>
      <c r="P39" s="20">
        <v>16</v>
      </c>
    </row>
    <row r="40" spans="1:16" x14ac:dyDescent="0.3">
      <c r="A40" s="137" t="s">
        <v>210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6" x14ac:dyDescent="0.3">
      <c r="A41" s="137" t="s">
        <v>97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16" ht="14.4" customHeight="1" x14ac:dyDescent="0.3">
      <c r="A42" s="138">
        <v>2008</v>
      </c>
      <c r="B42" s="139">
        <v>246</v>
      </c>
      <c r="C42" s="30" t="s">
        <v>166</v>
      </c>
      <c r="D42" s="21">
        <v>100</v>
      </c>
      <c r="E42" s="50">
        <v>0.96</v>
      </c>
      <c r="F42" s="53">
        <v>0.16</v>
      </c>
      <c r="G42" s="53">
        <v>3.96</v>
      </c>
      <c r="H42" s="53">
        <v>18.5</v>
      </c>
      <c r="I42" s="53">
        <v>0.06</v>
      </c>
      <c r="J42" s="54">
        <v>25</v>
      </c>
      <c r="K42" s="54">
        <v>0.14000000000000001</v>
      </c>
      <c r="L42" s="54">
        <v>0.7</v>
      </c>
      <c r="M42" s="54">
        <v>14</v>
      </c>
      <c r="N42" s="54">
        <v>26</v>
      </c>
      <c r="O42" s="54">
        <v>20</v>
      </c>
      <c r="P42" s="54">
        <v>0.9</v>
      </c>
    </row>
    <row r="43" spans="1:16" x14ac:dyDescent="0.3">
      <c r="A43" s="138"/>
      <c r="B43" s="152"/>
      <c r="C43" s="11" t="s">
        <v>167</v>
      </c>
      <c r="D43" s="14">
        <v>50</v>
      </c>
      <c r="E43" s="133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x14ac:dyDescent="0.3">
      <c r="A44" s="138"/>
      <c r="B44" s="152"/>
      <c r="C44" s="11" t="s">
        <v>168</v>
      </c>
      <c r="D44" s="57">
        <v>50</v>
      </c>
      <c r="E44" s="13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x14ac:dyDescent="0.3">
      <c r="A45" s="138">
        <v>2008</v>
      </c>
      <c r="B45" s="139">
        <v>50</v>
      </c>
      <c r="C45" s="27" t="s">
        <v>234</v>
      </c>
      <c r="D45" s="85">
        <v>250</v>
      </c>
      <c r="E45" s="110">
        <v>13.21</v>
      </c>
      <c r="F45" s="110">
        <v>4.1100000000000003</v>
      </c>
      <c r="G45" s="110">
        <v>6.7</v>
      </c>
      <c r="H45" s="110">
        <v>116.24</v>
      </c>
      <c r="I45" s="110">
        <v>0.17</v>
      </c>
      <c r="J45" s="110">
        <v>12.1</v>
      </c>
      <c r="K45" s="110">
        <v>0.23</v>
      </c>
      <c r="L45" s="110">
        <v>0.35</v>
      </c>
      <c r="M45" s="110">
        <v>25.77</v>
      </c>
      <c r="N45" s="110">
        <v>138.94</v>
      </c>
      <c r="O45" s="110">
        <v>38.32</v>
      </c>
      <c r="P45" s="110">
        <v>1.45</v>
      </c>
    </row>
    <row r="46" spans="1:16" x14ac:dyDescent="0.3">
      <c r="A46" s="138"/>
      <c r="B46" s="139"/>
      <c r="C46" s="94" t="s">
        <v>26</v>
      </c>
      <c r="D46" s="12">
        <v>175</v>
      </c>
      <c r="E46" s="184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</row>
    <row r="47" spans="1:16" x14ac:dyDescent="0.3">
      <c r="A47" s="138"/>
      <c r="B47" s="139"/>
      <c r="C47" s="94" t="s">
        <v>165</v>
      </c>
      <c r="D47" s="12">
        <v>53.75</v>
      </c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1:16" x14ac:dyDescent="0.3">
      <c r="A48" s="138"/>
      <c r="B48" s="139"/>
      <c r="C48" s="44" t="s">
        <v>8</v>
      </c>
      <c r="D48" s="12">
        <v>112.5</v>
      </c>
      <c r="E48" s="15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1:16" x14ac:dyDescent="0.3">
      <c r="A49" s="138"/>
      <c r="B49" s="139"/>
      <c r="C49" s="44" t="s">
        <v>9</v>
      </c>
      <c r="D49" s="12">
        <v>10</v>
      </c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1:16" x14ac:dyDescent="0.3">
      <c r="A50" s="138"/>
      <c r="B50" s="139"/>
      <c r="C50" s="44" t="s">
        <v>10</v>
      </c>
      <c r="D50" s="12">
        <v>10</v>
      </c>
      <c r="E50" s="154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</row>
    <row r="51" spans="1:16" x14ac:dyDescent="0.3">
      <c r="A51" s="138"/>
      <c r="B51" s="139"/>
      <c r="C51" s="94" t="s">
        <v>15</v>
      </c>
      <c r="D51" s="12">
        <v>5</v>
      </c>
      <c r="E51" s="154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</row>
    <row r="52" spans="1:16" x14ac:dyDescent="0.3">
      <c r="A52" s="138"/>
      <c r="B52" s="139"/>
      <c r="C52" s="44" t="s">
        <v>3</v>
      </c>
      <c r="D52" s="12">
        <v>1.25</v>
      </c>
      <c r="E52" s="15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</row>
    <row r="53" spans="1:16" x14ac:dyDescent="0.3">
      <c r="A53" s="138"/>
      <c r="B53" s="139"/>
      <c r="C53" s="94" t="s">
        <v>11</v>
      </c>
      <c r="D53" s="12">
        <v>1E-3</v>
      </c>
      <c r="E53" s="15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1:16" x14ac:dyDescent="0.3">
      <c r="A54" s="138"/>
      <c r="B54" s="139"/>
      <c r="C54" s="44" t="s">
        <v>13</v>
      </c>
      <c r="D54" s="12">
        <v>1.88</v>
      </c>
      <c r="E54" s="154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</row>
    <row r="55" spans="1:16" ht="15.6" customHeight="1" x14ac:dyDescent="0.3">
      <c r="A55" s="138">
        <v>2010</v>
      </c>
      <c r="B55" s="139" t="s">
        <v>276</v>
      </c>
      <c r="C55" s="27" t="s">
        <v>287</v>
      </c>
      <c r="D55" s="37" t="s">
        <v>288</v>
      </c>
      <c r="E55" s="98">
        <v>39.65</v>
      </c>
      <c r="F55" s="87">
        <v>15.78</v>
      </c>
      <c r="G55" s="87">
        <v>43.74</v>
      </c>
      <c r="H55" s="87">
        <v>473.6</v>
      </c>
      <c r="I55" s="87">
        <v>0.57999999999999996</v>
      </c>
      <c r="J55" s="87">
        <v>18.559999999999999</v>
      </c>
      <c r="K55" s="87"/>
      <c r="L55" s="87"/>
      <c r="M55" s="87">
        <v>54.4</v>
      </c>
      <c r="N55" s="87"/>
      <c r="O55" s="87"/>
      <c r="P55" s="87">
        <v>12.51</v>
      </c>
    </row>
    <row r="56" spans="1:16" x14ac:dyDescent="0.3">
      <c r="A56" s="138"/>
      <c r="B56" s="139"/>
      <c r="C56" s="95" t="s">
        <v>131</v>
      </c>
      <c r="D56" s="18">
        <v>115.2</v>
      </c>
      <c r="E56" s="184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</row>
    <row r="57" spans="1:16" x14ac:dyDescent="0.3">
      <c r="A57" s="138"/>
      <c r="B57" s="139"/>
      <c r="C57" s="95" t="s">
        <v>14</v>
      </c>
      <c r="D57" s="18">
        <v>57.6</v>
      </c>
      <c r="E57" s="15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</row>
    <row r="58" spans="1:16" x14ac:dyDescent="0.3">
      <c r="A58" s="138"/>
      <c r="B58" s="139"/>
      <c r="C58" s="95" t="s">
        <v>10</v>
      </c>
      <c r="D58" s="18">
        <v>121.6</v>
      </c>
      <c r="E58" s="15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</row>
    <row r="59" spans="1:16" x14ac:dyDescent="0.3">
      <c r="A59" s="138"/>
      <c r="B59" s="139"/>
      <c r="C59" s="95" t="s">
        <v>4</v>
      </c>
      <c r="D59" s="18">
        <v>16</v>
      </c>
      <c r="E59" s="154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</row>
    <row r="60" spans="1:16" ht="13.95" customHeight="1" x14ac:dyDescent="0.3">
      <c r="A60" s="138"/>
      <c r="B60" s="139"/>
      <c r="C60" s="95" t="s">
        <v>35</v>
      </c>
      <c r="D60" s="18">
        <v>25.6</v>
      </c>
      <c r="E60" s="154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</row>
    <row r="61" spans="1:16" ht="15" customHeight="1" x14ac:dyDescent="0.3">
      <c r="A61" s="138"/>
      <c r="B61" s="139"/>
      <c r="C61" s="95" t="s">
        <v>235</v>
      </c>
      <c r="D61" s="18">
        <v>8</v>
      </c>
      <c r="E61" s="154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</row>
    <row r="62" spans="1:16" x14ac:dyDescent="0.3">
      <c r="A62" s="138"/>
      <c r="B62" s="139"/>
      <c r="C62" s="114" t="s">
        <v>74</v>
      </c>
      <c r="D62" s="66">
        <v>80</v>
      </c>
      <c r="E62" s="15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</row>
    <row r="63" spans="1:16" x14ac:dyDescent="0.3">
      <c r="A63" s="138"/>
      <c r="B63" s="139"/>
      <c r="C63" s="96" t="s">
        <v>17</v>
      </c>
      <c r="D63" s="97">
        <v>2.0099999999999998</v>
      </c>
      <c r="E63" s="154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</row>
    <row r="64" spans="1:16" x14ac:dyDescent="0.3">
      <c r="A64" s="138"/>
      <c r="B64" s="139"/>
      <c r="C64" s="96" t="s">
        <v>4</v>
      </c>
      <c r="D64" s="97">
        <v>2.0099999999999998</v>
      </c>
      <c r="E64" s="154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</row>
    <row r="65" spans="1:16" x14ac:dyDescent="0.3">
      <c r="A65" s="138"/>
      <c r="B65" s="139"/>
      <c r="C65" s="96" t="s">
        <v>26</v>
      </c>
      <c r="D65" s="97">
        <v>44</v>
      </c>
      <c r="E65" s="154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</row>
    <row r="66" spans="1:16" ht="12.6" customHeight="1" x14ac:dyDescent="0.3">
      <c r="A66" s="138"/>
      <c r="B66" s="139"/>
      <c r="C66" s="96" t="s">
        <v>12</v>
      </c>
      <c r="D66" s="97">
        <v>40</v>
      </c>
      <c r="E66" s="154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</row>
    <row r="67" spans="1:16" ht="31.2" x14ac:dyDescent="0.3">
      <c r="A67" s="138">
        <v>2008</v>
      </c>
      <c r="B67" s="152">
        <v>280</v>
      </c>
      <c r="C67" s="27" t="s">
        <v>61</v>
      </c>
      <c r="D67" s="37">
        <v>200</v>
      </c>
      <c r="E67" s="50">
        <v>0.33</v>
      </c>
      <c r="F67" s="35">
        <v>0</v>
      </c>
      <c r="G67" s="35">
        <v>22.66</v>
      </c>
      <c r="H67" s="35">
        <v>91.98</v>
      </c>
      <c r="I67" s="35">
        <v>0.02</v>
      </c>
      <c r="J67" s="36">
        <v>5.6</v>
      </c>
      <c r="K67" s="36">
        <v>0</v>
      </c>
      <c r="L67" s="36">
        <v>0.11</v>
      </c>
      <c r="M67" s="36">
        <v>9.41</v>
      </c>
      <c r="N67" s="36">
        <v>6.16</v>
      </c>
      <c r="O67" s="36">
        <v>5.04</v>
      </c>
      <c r="P67" s="36">
        <v>1.28</v>
      </c>
    </row>
    <row r="68" spans="1:16" x14ac:dyDescent="0.3">
      <c r="A68" s="138"/>
      <c r="B68" s="152"/>
      <c r="C68" s="42" t="s">
        <v>118</v>
      </c>
      <c r="D68" s="18">
        <v>20</v>
      </c>
      <c r="E68" s="140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2"/>
    </row>
    <row r="69" spans="1:16" x14ac:dyDescent="0.3">
      <c r="A69" s="138"/>
      <c r="B69" s="152"/>
      <c r="C69" s="42" t="s">
        <v>2</v>
      </c>
      <c r="D69" s="18">
        <v>15</v>
      </c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5"/>
    </row>
    <row r="70" spans="1:16" x14ac:dyDescent="0.3">
      <c r="A70" s="138"/>
      <c r="B70" s="152"/>
      <c r="C70" s="42" t="s">
        <v>26</v>
      </c>
      <c r="D70" s="18">
        <v>202</v>
      </c>
      <c r="E70" s="146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8"/>
    </row>
    <row r="71" spans="1:16" x14ac:dyDescent="0.3">
      <c r="A71" s="138" t="s">
        <v>19</v>
      </c>
      <c r="B71" s="139" t="s">
        <v>19</v>
      </c>
      <c r="C71" s="30" t="s">
        <v>195</v>
      </c>
      <c r="D71" s="21">
        <v>60</v>
      </c>
      <c r="E71" s="50">
        <v>3.2700000000000005</v>
      </c>
      <c r="F71" s="35">
        <v>0.62999999999999989</v>
      </c>
      <c r="G71" s="35">
        <v>19.53</v>
      </c>
      <c r="H71" s="35">
        <v>96.765000000000015</v>
      </c>
      <c r="I71" s="35">
        <v>0.03</v>
      </c>
      <c r="J71" s="36">
        <v>0</v>
      </c>
      <c r="K71" s="36">
        <v>0</v>
      </c>
      <c r="L71" s="36">
        <v>0</v>
      </c>
      <c r="M71" s="36">
        <v>7.5149999999999997</v>
      </c>
      <c r="N71" s="36">
        <v>25.125</v>
      </c>
      <c r="O71" s="36">
        <v>7.8450000000000006</v>
      </c>
      <c r="P71" s="36">
        <v>0.62999999999999989</v>
      </c>
    </row>
    <row r="72" spans="1:16" x14ac:dyDescent="0.3">
      <c r="A72" s="138"/>
      <c r="B72" s="152"/>
      <c r="C72" s="11" t="s">
        <v>196</v>
      </c>
      <c r="D72" s="12">
        <v>60</v>
      </c>
      <c r="E72" s="135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3"/>
    </row>
    <row r="73" spans="1:16" x14ac:dyDescent="0.3">
      <c r="A73" s="138" t="s">
        <v>19</v>
      </c>
      <c r="B73" s="139" t="s">
        <v>19</v>
      </c>
      <c r="C73" s="27" t="s">
        <v>6</v>
      </c>
      <c r="D73" s="37">
        <v>80</v>
      </c>
      <c r="E73" s="50">
        <v>5.24</v>
      </c>
      <c r="F73" s="53">
        <v>1.64</v>
      </c>
      <c r="G73" s="53">
        <v>37.946666666666665</v>
      </c>
      <c r="H73" s="53">
        <v>187.51999999999998</v>
      </c>
      <c r="I73" s="53">
        <v>9.3333333333333338E-2</v>
      </c>
      <c r="J73" s="54">
        <v>0</v>
      </c>
      <c r="K73" s="54">
        <v>1.3333333333333334E-2</v>
      </c>
      <c r="L73" s="54">
        <v>0.78666666666666663</v>
      </c>
      <c r="M73" s="54">
        <v>12.946666666666667</v>
      </c>
      <c r="N73" s="54">
        <v>50.68</v>
      </c>
      <c r="O73" s="54">
        <v>9.0666666666666664</v>
      </c>
      <c r="P73" s="54">
        <v>0.69333333333333336</v>
      </c>
    </row>
    <row r="74" spans="1:16" x14ac:dyDescent="0.3">
      <c r="A74" s="138"/>
      <c r="B74" s="139"/>
      <c r="C74" s="16" t="s">
        <v>6</v>
      </c>
      <c r="D74" s="16">
        <v>80</v>
      </c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</row>
    <row r="75" spans="1:16" x14ac:dyDescent="0.3">
      <c r="A75" s="149" t="s">
        <v>100</v>
      </c>
      <c r="B75" s="150"/>
      <c r="C75" s="150"/>
      <c r="D75" s="150"/>
      <c r="E75" s="69">
        <f t="shared" ref="E75:P75" si="1">E73+E71+E67+E55+E45+E42</f>
        <v>62.660000000000004</v>
      </c>
      <c r="F75" s="69">
        <f t="shared" si="1"/>
        <v>22.319999999999997</v>
      </c>
      <c r="G75" s="69">
        <f t="shared" si="1"/>
        <v>134.53666666666666</v>
      </c>
      <c r="H75" s="69">
        <f t="shared" si="1"/>
        <v>984.60500000000002</v>
      </c>
      <c r="I75" s="69">
        <f t="shared" si="1"/>
        <v>0.95333333333333337</v>
      </c>
      <c r="J75" s="69">
        <f t="shared" si="1"/>
        <v>61.26</v>
      </c>
      <c r="K75" s="69">
        <f t="shared" si="1"/>
        <v>0.38333333333333336</v>
      </c>
      <c r="L75" s="69">
        <f t="shared" si="1"/>
        <v>1.9466666666666665</v>
      </c>
      <c r="M75" s="69">
        <f t="shared" si="1"/>
        <v>124.04166666666666</v>
      </c>
      <c r="N75" s="69">
        <f t="shared" si="1"/>
        <v>246.905</v>
      </c>
      <c r="O75" s="69">
        <f t="shared" si="1"/>
        <v>80.271666666666675</v>
      </c>
      <c r="P75" s="69">
        <f t="shared" si="1"/>
        <v>17.463333333333331</v>
      </c>
    </row>
    <row r="78" spans="1:16" x14ac:dyDescent="0.3">
      <c r="L78" s="77" t="s">
        <v>275</v>
      </c>
      <c r="O78" s="111" t="s">
        <v>282</v>
      </c>
    </row>
    <row r="79" spans="1:16" x14ac:dyDescent="0.3">
      <c r="A79" s="153" t="s">
        <v>81</v>
      </c>
      <c r="B79" s="153" t="s">
        <v>84</v>
      </c>
      <c r="C79" s="153" t="s">
        <v>82</v>
      </c>
      <c r="D79" s="153" t="s">
        <v>83</v>
      </c>
      <c r="E79" s="153" t="s">
        <v>88</v>
      </c>
      <c r="F79" s="153"/>
      <c r="G79" s="153"/>
      <c r="H79" s="153" t="s">
        <v>89</v>
      </c>
      <c r="I79" s="153" t="s">
        <v>90</v>
      </c>
      <c r="J79" s="153"/>
      <c r="K79" s="153"/>
      <c r="L79" s="153"/>
      <c r="M79" s="153" t="s">
        <v>94</v>
      </c>
      <c r="N79" s="153"/>
      <c r="O79" s="153"/>
      <c r="P79" s="153"/>
    </row>
    <row r="80" spans="1:16" x14ac:dyDescent="0.3">
      <c r="A80" s="153"/>
      <c r="B80" s="153"/>
      <c r="C80" s="153"/>
      <c r="D80" s="153"/>
      <c r="E80" s="15" t="s">
        <v>85</v>
      </c>
      <c r="F80" s="15" t="s">
        <v>86</v>
      </c>
      <c r="G80" s="15" t="s">
        <v>87</v>
      </c>
      <c r="H80" s="153"/>
      <c r="I80" s="15" t="s">
        <v>91</v>
      </c>
      <c r="J80" s="15" t="s">
        <v>57</v>
      </c>
      <c r="K80" s="15" t="s">
        <v>58</v>
      </c>
      <c r="L80" s="15" t="s">
        <v>92</v>
      </c>
      <c r="M80" s="15" t="s">
        <v>93</v>
      </c>
      <c r="N80" s="15" t="s">
        <v>54</v>
      </c>
      <c r="O80" s="15" t="s">
        <v>55</v>
      </c>
      <c r="P80" s="15" t="s">
        <v>56</v>
      </c>
    </row>
    <row r="81" spans="1:16" x14ac:dyDescent="0.3">
      <c r="A81" s="20">
        <v>1</v>
      </c>
      <c r="B81" s="20">
        <v>2</v>
      </c>
      <c r="C81" s="20">
        <v>3</v>
      </c>
      <c r="D81" s="20">
        <v>4</v>
      </c>
      <c r="E81" s="20">
        <v>5</v>
      </c>
      <c r="F81" s="20">
        <v>6</v>
      </c>
      <c r="G81" s="20">
        <v>7</v>
      </c>
      <c r="H81" s="20">
        <v>8</v>
      </c>
      <c r="I81" s="20">
        <v>9</v>
      </c>
      <c r="J81" s="20">
        <v>10</v>
      </c>
      <c r="K81" s="20">
        <v>11</v>
      </c>
      <c r="L81" s="20">
        <v>12</v>
      </c>
      <c r="M81" s="20">
        <v>13</v>
      </c>
      <c r="N81" s="20">
        <v>14</v>
      </c>
      <c r="O81" s="20">
        <v>15</v>
      </c>
      <c r="P81" s="20">
        <v>16</v>
      </c>
    </row>
    <row r="82" spans="1:16" x14ac:dyDescent="0.3">
      <c r="A82" s="137" t="s">
        <v>210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</row>
    <row r="83" spans="1:16" x14ac:dyDescent="0.3">
      <c r="A83" s="137" t="s">
        <v>98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</row>
    <row r="84" spans="1:16" x14ac:dyDescent="0.3">
      <c r="A84" s="138">
        <v>2008</v>
      </c>
      <c r="B84" s="139" t="s">
        <v>299</v>
      </c>
      <c r="C84" s="27" t="s">
        <v>261</v>
      </c>
      <c r="D84" s="21" t="s">
        <v>292</v>
      </c>
      <c r="E84" s="29">
        <v>13.66</v>
      </c>
      <c r="F84" s="22">
        <v>30.95</v>
      </c>
      <c r="G84" s="22">
        <v>48.49</v>
      </c>
      <c r="H84" s="22">
        <v>527.15</v>
      </c>
      <c r="I84" s="22">
        <v>0.16</v>
      </c>
      <c r="J84" s="22">
        <v>64.38</v>
      </c>
      <c r="K84" s="22">
        <v>0.16</v>
      </c>
      <c r="L84" s="22">
        <v>1.29</v>
      </c>
      <c r="M84" s="22">
        <v>156.30000000000001</v>
      </c>
      <c r="N84" s="22">
        <v>163.43</v>
      </c>
      <c r="O84" s="22">
        <v>54.64</v>
      </c>
      <c r="P84" s="22">
        <v>2.65</v>
      </c>
    </row>
    <row r="85" spans="1:16" x14ac:dyDescent="0.3">
      <c r="A85" s="138"/>
      <c r="B85" s="138"/>
      <c r="C85" s="25" t="s">
        <v>127</v>
      </c>
      <c r="D85" s="12">
        <v>260</v>
      </c>
      <c r="E85" s="180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</row>
    <row r="86" spans="1:16" x14ac:dyDescent="0.3">
      <c r="A86" s="138"/>
      <c r="B86" s="138"/>
      <c r="C86" s="25" t="s">
        <v>4</v>
      </c>
      <c r="D86" s="12">
        <v>16.25</v>
      </c>
      <c r="E86" s="180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</row>
    <row r="87" spans="1:16" x14ac:dyDescent="0.3">
      <c r="A87" s="138"/>
      <c r="B87" s="138"/>
      <c r="C87" s="25" t="s">
        <v>35</v>
      </c>
      <c r="D87" s="12">
        <v>16.25</v>
      </c>
      <c r="E87" s="180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</row>
    <row r="88" spans="1:16" x14ac:dyDescent="0.3">
      <c r="A88" s="138"/>
      <c r="B88" s="138"/>
      <c r="C88" s="25" t="s">
        <v>36</v>
      </c>
      <c r="D88" s="12">
        <v>33.75</v>
      </c>
      <c r="E88" s="180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</row>
    <row r="89" spans="1:16" x14ac:dyDescent="0.3">
      <c r="A89" s="138"/>
      <c r="B89" s="138"/>
      <c r="C89" s="25" t="s">
        <v>25</v>
      </c>
      <c r="D89" s="12">
        <v>8.75</v>
      </c>
      <c r="E89" s="180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</row>
    <row r="90" spans="1:16" x14ac:dyDescent="0.3">
      <c r="A90" s="138"/>
      <c r="B90" s="138"/>
      <c r="C90" s="25" t="s">
        <v>12</v>
      </c>
      <c r="D90" s="12">
        <v>8.75</v>
      </c>
      <c r="E90" s="180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</row>
    <row r="91" spans="1:16" x14ac:dyDescent="0.3">
      <c r="A91" s="138"/>
      <c r="B91" s="138"/>
      <c r="C91" s="28" t="s">
        <v>300</v>
      </c>
      <c r="D91" s="26">
        <v>60</v>
      </c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16" x14ac:dyDescent="0.3">
      <c r="A92" s="138"/>
      <c r="B92" s="138"/>
      <c r="C92" s="16" t="s">
        <v>22</v>
      </c>
      <c r="D92" s="65">
        <v>25.2</v>
      </c>
      <c r="E92" s="180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</row>
    <row r="93" spans="1:16" x14ac:dyDescent="0.3">
      <c r="A93" s="138"/>
      <c r="B93" s="138"/>
      <c r="C93" s="16" t="s">
        <v>17</v>
      </c>
      <c r="D93" s="65">
        <v>5</v>
      </c>
      <c r="E93" s="180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</row>
    <row r="94" spans="1:16" x14ac:dyDescent="0.3">
      <c r="A94" s="138"/>
      <c r="B94" s="138"/>
      <c r="C94" s="16" t="s">
        <v>4</v>
      </c>
      <c r="D94" s="65">
        <v>5</v>
      </c>
      <c r="E94" s="180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</row>
    <row r="95" spans="1:16" x14ac:dyDescent="0.3">
      <c r="A95" s="138"/>
      <c r="B95" s="138"/>
      <c r="C95" s="16" t="s">
        <v>26</v>
      </c>
      <c r="D95" s="65">
        <v>25.2</v>
      </c>
      <c r="E95" s="180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</row>
    <row r="96" spans="1:16" x14ac:dyDescent="0.3">
      <c r="A96" s="138"/>
      <c r="B96" s="138"/>
      <c r="C96" s="16" t="s">
        <v>9</v>
      </c>
      <c r="D96" s="65">
        <v>10.199999999999999</v>
      </c>
      <c r="E96" s="180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</row>
    <row r="97" spans="1:16" x14ac:dyDescent="0.3">
      <c r="A97" s="138" t="s">
        <v>19</v>
      </c>
      <c r="B97" s="139" t="s">
        <v>19</v>
      </c>
      <c r="C97" s="27" t="s">
        <v>200</v>
      </c>
      <c r="D97" s="37">
        <v>20</v>
      </c>
      <c r="E97" s="50">
        <v>0.65</v>
      </c>
      <c r="F97" s="50">
        <v>1.44</v>
      </c>
      <c r="G97" s="50">
        <v>7.18</v>
      </c>
      <c r="H97" s="50">
        <v>43.7</v>
      </c>
      <c r="I97" s="50">
        <v>0</v>
      </c>
      <c r="J97" s="50">
        <v>0</v>
      </c>
      <c r="K97" s="50">
        <v>0</v>
      </c>
      <c r="L97" s="70">
        <v>0</v>
      </c>
      <c r="M97" s="50">
        <v>2</v>
      </c>
      <c r="N97" s="50">
        <v>0.69</v>
      </c>
      <c r="O97" s="50">
        <v>0.13</v>
      </c>
      <c r="P97" s="50">
        <v>0.01</v>
      </c>
    </row>
    <row r="98" spans="1:16" x14ac:dyDescent="0.3">
      <c r="A98" s="138"/>
      <c r="B98" s="139"/>
      <c r="C98" s="65" t="s">
        <v>200</v>
      </c>
      <c r="D98" s="65">
        <v>20</v>
      </c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</row>
    <row r="99" spans="1:16" ht="31.2" x14ac:dyDescent="0.3">
      <c r="A99" s="138">
        <v>2008</v>
      </c>
      <c r="B99" s="139">
        <v>272</v>
      </c>
      <c r="C99" s="30" t="s">
        <v>171</v>
      </c>
      <c r="D99" s="21">
        <v>200</v>
      </c>
      <c r="E99" s="50">
        <v>5.6</v>
      </c>
      <c r="F99" s="35">
        <v>6.38</v>
      </c>
      <c r="G99" s="35">
        <v>8.18</v>
      </c>
      <c r="H99" s="35">
        <v>112.52</v>
      </c>
      <c r="I99" s="35">
        <v>0.08</v>
      </c>
      <c r="J99" s="36">
        <v>1.4</v>
      </c>
      <c r="K99" s="36">
        <v>0.04</v>
      </c>
      <c r="L99" s="36">
        <v>0</v>
      </c>
      <c r="M99" s="36">
        <v>240.01</v>
      </c>
      <c r="N99" s="36">
        <v>180.01</v>
      </c>
      <c r="O99" s="36">
        <v>28</v>
      </c>
      <c r="P99" s="36">
        <v>0.2</v>
      </c>
    </row>
    <row r="100" spans="1:16" x14ac:dyDescent="0.3">
      <c r="A100" s="138"/>
      <c r="B100" s="152"/>
      <c r="C100" s="11" t="s">
        <v>232</v>
      </c>
      <c r="D100" s="12">
        <v>200</v>
      </c>
      <c r="E100" s="157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</row>
    <row r="101" spans="1:16" x14ac:dyDescent="0.3">
      <c r="A101" s="138"/>
      <c r="B101" s="152"/>
      <c r="C101" s="11" t="s">
        <v>2</v>
      </c>
      <c r="D101" s="12">
        <v>10</v>
      </c>
      <c r="E101" s="159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8"/>
    </row>
    <row r="102" spans="1:16" x14ac:dyDescent="0.3">
      <c r="A102" s="138" t="s">
        <v>19</v>
      </c>
      <c r="B102" s="139" t="s">
        <v>19</v>
      </c>
      <c r="C102" s="30" t="s">
        <v>195</v>
      </c>
      <c r="D102" s="21">
        <v>60</v>
      </c>
      <c r="E102" s="50">
        <v>3.2700000000000005</v>
      </c>
      <c r="F102" s="35">
        <v>0.62999999999999989</v>
      </c>
      <c r="G102" s="35">
        <v>19.53</v>
      </c>
      <c r="H102" s="35">
        <v>96.765000000000015</v>
      </c>
      <c r="I102" s="35">
        <v>0.03</v>
      </c>
      <c r="J102" s="36">
        <v>0</v>
      </c>
      <c r="K102" s="36">
        <v>0</v>
      </c>
      <c r="L102" s="36">
        <v>0</v>
      </c>
      <c r="M102" s="36">
        <v>7.5149999999999997</v>
      </c>
      <c r="N102" s="36">
        <v>25.125</v>
      </c>
      <c r="O102" s="36">
        <v>7.8450000000000006</v>
      </c>
      <c r="P102" s="36">
        <v>0.62999999999999989</v>
      </c>
    </row>
    <row r="103" spans="1:16" x14ac:dyDescent="0.3">
      <c r="A103" s="138"/>
      <c r="B103" s="152"/>
      <c r="C103" s="11" t="s">
        <v>196</v>
      </c>
      <c r="D103" s="12">
        <v>60</v>
      </c>
      <c r="E103" s="135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3"/>
    </row>
    <row r="104" spans="1:16" x14ac:dyDescent="0.3">
      <c r="A104" s="138" t="s">
        <v>19</v>
      </c>
      <c r="B104" s="139" t="s">
        <v>19</v>
      </c>
      <c r="C104" s="27" t="s">
        <v>6</v>
      </c>
      <c r="D104" s="37">
        <v>80</v>
      </c>
      <c r="E104" s="50">
        <v>5.24</v>
      </c>
      <c r="F104" s="53">
        <v>1.64</v>
      </c>
      <c r="G104" s="53">
        <v>37.946666666666665</v>
      </c>
      <c r="H104" s="53">
        <v>187.51999999999998</v>
      </c>
      <c r="I104" s="53">
        <v>9.3333333333333338E-2</v>
      </c>
      <c r="J104" s="54">
        <v>0</v>
      </c>
      <c r="K104" s="54">
        <v>1.3333333333333334E-2</v>
      </c>
      <c r="L104" s="54">
        <v>0.78666666666666663</v>
      </c>
      <c r="M104" s="54">
        <v>12.946666666666667</v>
      </c>
      <c r="N104" s="54">
        <v>50.68</v>
      </c>
      <c r="O104" s="54">
        <v>9.0666666666666664</v>
      </c>
      <c r="P104" s="54">
        <v>0.69333333333333336</v>
      </c>
    </row>
    <row r="105" spans="1:16" x14ac:dyDescent="0.3">
      <c r="A105" s="138"/>
      <c r="B105" s="139"/>
      <c r="C105" s="16" t="s">
        <v>6</v>
      </c>
      <c r="D105" s="16">
        <v>80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</row>
    <row r="106" spans="1:16" x14ac:dyDescent="0.3">
      <c r="A106" s="149" t="s">
        <v>100</v>
      </c>
      <c r="B106" s="150"/>
      <c r="C106" s="150"/>
      <c r="D106" s="150"/>
      <c r="E106" s="69">
        <f>E84+E97+E99+E104+E102</f>
        <v>28.419999999999998</v>
      </c>
      <c r="F106" s="69">
        <f t="shared" ref="F106:P106" si="2">F84+F97+F99+F104+F102</f>
        <v>41.040000000000006</v>
      </c>
      <c r="G106" s="69">
        <f t="shared" si="2"/>
        <v>121.32666666666667</v>
      </c>
      <c r="H106" s="69">
        <f t="shared" si="2"/>
        <v>967.65499999999997</v>
      </c>
      <c r="I106" s="69">
        <f t="shared" si="2"/>
        <v>0.36333333333333329</v>
      </c>
      <c r="J106" s="69">
        <f t="shared" si="2"/>
        <v>65.78</v>
      </c>
      <c r="K106" s="69">
        <f t="shared" si="2"/>
        <v>0.21333333333333335</v>
      </c>
      <c r="L106" s="69">
        <f t="shared" si="2"/>
        <v>2.0766666666666667</v>
      </c>
      <c r="M106" s="69">
        <f t="shared" si="2"/>
        <v>418.77166666666665</v>
      </c>
      <c r="N106" s="69">
        <f t="shared" si="2"/>
        <v>419.935</v>
      </c>
      <c r="O106" s="69">
        <f t="shared" si="2"/>
        <v>99.681666666666672</v>
      </c>
      <c r="P106" s="69">
        <f t="shared" si="2"/>
        <v>4.1833333333333336</v>
      </c>
    </row>
    <row r="107" spans="1:16" x14ac:dyDescent="0.3">
      <c r="A107" s="149" t="s">
        <v>174</v>
      </c>
      <c r="B107" s="150"/>
      <c r="C107" s="150"/>
      <c r="D107" s="151"/>
      <c r="E107" s="69">
        <f>E106+E75+E33</f>
        <v>114.4725</v>
      </c>
      <c r="F107" s="69">
        <f t="shared" ref="F107:P107" si="3">F106+F75+F33</f>
        <v>86.557500000000005</v>
      </c>
      <c r="G107" s="69">
        <f t="shared" si="3"/>
        <v>434.14166666666671</v>
      </c>
      <c r="H107" s="69">
        <f t="shared" si="3"/>
        <v>2964.09</v>
      </c>
      <c r="I107" s="69">
        <f t="shared" si="3"/>
        <v>1.8108333333333333</v>
      </c>
      <c r="J107" s="69">
        <f t="shared" si="3"/>
        <v>149.63999999999999</v>
      </c>
      <c r="K107" s="69">
        <f t="shared" si="3"/>
        <v>1.2958333333333334</v>
      </c>
      <c r="L107" s="69">
        <f t="shared" si="3"/>
        <v>6.2641666666666671</v>
      </c>
      <c r="M107" s="69">
        <f t="shared" si="3"/>
        <v>857.57416666666654</v>
      </c>
      <c r="N107" s="69">
        <f t="shared" si="3"/>
        <v>1069.1824999999999</v>
      </c>
      <c r="O107" s="69">
        <f t="shared" si="3"/>
        <v>280.44666666666666</v>
      </c>
      <c r="P107" s="69">
        <f t="shared" si="3"/>
        <v>28.903333333333332</v>
      </c>
    </row>
  </sheetData>
  <mergeCells count="82">
    <mergeCell ref="D2:D3"/>
    <mergeCell ref="E8:P8"/>
    <mergeCell ref="A5:P5"/>
    <mergeCell ref="A6:P6"/>
    <mergeCell ref="H2:H3"/>
    <mergeCell ref="A2:A3"/>
    <mergeCell ref="B2:B3"/>
    <mergeCell ref="I2:L2"/>
    <mergeCell ref="E2:G2"/>
    <mergeCell ref="M2:P2"/>
    <mergeCell ref="C2:C3"/>
    <mergeCell ref="E27:P30"/>
    <mergeCell ref="A7:A8"/>
    <mergeCell ref="A26:A30"/>
    <mergeCell ref="B26:B30"/>
    <mergeCell ref="A16:A25"/>
    <mergeCell ref="B16:B25"/>
    <mergeCell ref="E17:P25"/>
    <mergeCell ref="A9:A15"/>
    <mergeCell ref="E10:P15"/>
    <mergeCell ref="B7:B8"/>
    <mergeCell ref="B9:B15"/>
    <mergeCell ref="A42:A44"/>
    <mergeCell ref="A45:A54"/>
    <mergeCell ref="A41:P41"/>
    <mergeCell ref="A33:D33"/>
    <mergeCell ref="E32:P32"/>
    <mergeCell ref="H37:H38"/>
    <mergeCell ref="B31:B32"/>
    <mergeCell ref="E37:G37"/>
    <mergeCell ref="A31:A32"/>
    <mergeCell ref="A40:P40"/>
    <mergeCell ref="I37:L37"/>
    <mergeCell ref="D37:D38"/>
    <mergeCell ref="M37:P37"/>
    <mergeCell ref="A37:A38"/>
    <mergeCell ref="C37:C38"/>
    <mergeCell ref="B37:B38"/>
    <mergeCell ref="A55:A66"/>
    <mergeCell ref="B45:B54"/>
    <mergeCell ref="A79:A80"/>
    <mergeCell ref="C79:C80"/>
    <mergeCell ref="A67:A70"/>
    <mergeCell ref="A73:A74"/>
    <mergeCell ref="A71:A72"/>
    <mergeCell ref="A75:D75"/>
    <mergeCell ref="H79:H80"/>
    <mergeCell ref="E100:P101"/>
    <mergeCell ref="B102:B103"/>
    <mergeCell ref="E103:P103"/>
    <mergeCell ref="I79:L79"/>
    <mergeCell ref="D79:D80"/>
    <mergeCell ref="B79:B80"/>
    <mergeCell ref="E79:G79"/>
    <mergeCell ref="A82:P82"/>
    <mergeCell ref="M79:P79"/>
    <mergeCell ref="E43:P44"/>
    <mergeCell ref="B67:B70"/>
    <mergeCell ref="B71:B72"/>
    <mergeCell ref="E74:P74"/>
    <mergeCell ref="E46:P54"/>
    <mergeCell ref="B42:B44"/>
    <mergeCell ref="B55:B66"/>
    <mergeCell ref="E56:P66"/>
    <mergeCell ref="B73:B74"/>
    <mergeCell ref="E72:P72"/>
    <mergeCell ref="E68:P70"/>
    <mergeCell ref="A107:D107"/>
    <mergeCell ref="A83:P83"/>
    <mergeCell ref="E105:P105"/>
    <mergeCell ref="A104:A105"/>
    <mergeCell ref="A106:D106"/>
    <mergeCell ref="B104:B105"/>
    <mergeCell ref="A84:A96"/>
    <mergeCell ref="B84:B96"/>
    <mergeCell ref="E85:P96"/>
    <mergeCell ref="A102:A103"/>
    <mergeCell ref="A99:A101"/>
    <mergeCell ref="B99:B101"/>
    <mergeCell ref="A97:A98"/>
    <mergeCell ref="B97:B98"/>
    <mergeCell ref="E98:P98"/>
  </mergeCells>
  <phoneticPr fontId="7" type="noConversion"/>
  <pageMargins left="0.23622047244094491" right="0.23622047244094491" top="0.94488188976377963" bottom="7.874015748031496E-2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P87"/>
  <sheetViews>
    <sheetView topLeftCell="A61" zoomScaleNormal="100" workbookViewId="0">
      <selection activeCell="A67" sqref="A67:P87"/>
    </sheetView>
  </sheetViews>
  <sheetFormatPr defaultColWidth="9.109375" defaultRowHeight="15.6" x14ac:dyDescent="0.3"/>
  <cols>
    <col min="1" max="1" width="10.44140625" style="19" customWidth="1"/>
    <col min="2" max="2" width="6.6640625" style="19" customWidth="1"/>
    <col min="3" max="3" width="31" style="19" customWidth="1"/>
    <col min="4" max="4" width="8.44140625" style="19" customWidth="1"/>
    <col min="5" max="5" width="7" style="19" customWidth="1"/>
    <col min="6" max="6" width="7.5546875" style="19" customWidth="1"/>
    <col min="7" max="7" width="8.33203125" style="19" customWidth="1"/>
    <col min="8" max="8" width="8.6640625" style="19" customWidth="1"/>
    <col min="9" max="9" width="8.44140625" style="19" customWidth="1"/>
    <col min="10" max="11" width="8" style="19" customWidth="1"/>
    <col min="12" max="12" width="7.88671875" style="19" customWidth="1"/>
    <col min="13" max="13" width="8.109375" style="19" customWidth="1"/>
    <col min="14" max="14" width="8.5546875" style="19" customWidth="1"/>
    <col min="15" max="15" width="7.44140625" style="19" customWidth="1"/>
    <col min="16" max="16" width="8" style="19" customWidth="1"/>
    <col min="17" max="16384" width="9.109375" style="19"/>
  </cols>
  <sheetData>
    <row r="1" spans="1:16" x14ac:dyDescent="0.3">
      <c r="L1" s="77" t="s">
        <v>275</v>
      </c>
      <c r="O1" s="111" t="s">
        <v>282</v>
      </c>
    </row>
    <row r="2" spans="1:16" x14ac:dyDescent="0.3">
      <c r="A2" s="153" t="s">
        <v>81</v>
      </c>
      <c r="B2" s="153" t="s">
        <v>84</v>
      </c>
      <c r="C2" s="153" t="s">
        <v>82</v>
      </c>
      <c r="D2" s="153" t="s">
        <v>83</v>
      </c>
      <c r="E2" s="153" t="s">
        <v>88</v>
      </c>
      <c r="F2" s="153"/>
      <c r="G2" s="153"/>
      <c r="H2" s="153" t="s">
        <v>89</v>
      </c>
      <c r="I2" s="153" t="s">
        <v>90</v>
      </c>
      <c r="J2" s="153"/>
      <c r="K2" s="153"/>
      <c r="L2" s="153"/>
      <c r="M2" s="153" t="s">
        <v>94</v>
      </c>
      <c r="N2" s="153"/>
      <c r="O2" s="153"/>
      <c r="P2" s="153"/>
    </row>
    <row r="3" spans="1:16" x14ac:dyDescent="0.3">
      <c r="A3" s="153"/>
      <c r="B3" s="153"/>
      <c r="C3" s="153"/>
      <c r="D3" s="153"/>
      <c r="E3" s="15" t="s">
        <v>85</v>
      </c>
      <c r="F3" s="15" t="s">
        <v>86</v>
      </c>
      <c r="G3" s="15" t="s">
        <v>87</v>
      </c>
      <c r="H3" s="153"/>
      <c r="I3" s="15" t="s">
        <v>91</v>
      </c>
      <c r="J3" s="15" t="s">
        <v>57</v>
      </c>
      <c r="K3" s="15" t="s">
        <v>58</v>
      </c>
      <c r="L3" s="15" t="s">
        <v>92</v>
      </c>
      <c r="M3" s="15" t="s">
        <v>93</v>
      </c>
      <c r="N3" s="15" t="s">
        <v>54</v>
      </c>
      <c r="O3" s="15" t="s">
        <v>55</v>
      </c>
      <c r="P3" s="15" t="s">
        <v>56</v>
      </c>
    </row>
    <row r="4" spans="1:16" x14ac:dyDescent="0.3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</row>
    <row r="5" spans="1:16" ht="13.95" customHeight="1" x14ac:dyDescent="0.3">
      <c r="A5" s="137" t="s">
        <v>211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3.95" customHeight="1" x14ac:dyDescent="0.3">
      <c r="A6" s="137" t="s">
        <v>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3">
      <c r="A7" s="138">
        <v>2008</v>
      </c>
      <c r="B7" s="139">
        <v>89</v>
      </c>
      <c r="C7" s="27" t="s">
        <v>193</v>
      </c>
      <c r="D7" s="37">
        <v>200</v>
      </c>
      <c r="E7" s="50">
        <v>1.8</v>
      </c>
      <c r="F7" s="22">
        <v>0.4</v>
      </c>
      <c r="G7" s="22">
        <v>46.17</v>
      </c>
      <c r="H7" s="22">
        <v>196</v>
      </c>
      <c r="I7" s="22">
        <v>0.08</v>
      </c>
      <c r="J7" s="22"/>
      <c r="K7" s="22"/>
      <c r="L7" s="22">
        <v>120</v>
      </c>
      <c r="M7" s="22">
        <v>69</v>
      </c>
      <c r="N7" s="22"/>
      <c r="O7" s="22"/>
      <c r="P7" s="22">
        <v>0.7</v>
      </c>
    </row>
    <row r="8" spans="1:16" ht="13.95" customHeight="1" x14ac:dyDescent="0.3">
      <c r="A8" s="138"/>
      <c r="B8" s="139"/>
      <c r="C8" s="65" t="s">
        <v>132</v>
      </c>
      <c r="D8" s="65">
        <v>200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x14ac:dyDescent="0.3">
      <c r="A9" s="138">
        <v>2008</v>
      </c>
      <c r="B9" s="139">
        <v>132</v>
      </c>
      <c r="C9" s="30" t="s">
        <v>34</v>
      </c>
      <c r="D9" s="85" t="s">
        <v>245</v>
      </c>
      <c r="E9" s="86">
        <v>18.48</v>
      </c>
      <c r="F9" s="86">
        <v>28.63</v>
      </c>
      <c r="G9" s="86">
        <v>4.83</v>
      </c>
      <c r="H9" s="86">
        <v>350.92</v>
      </c>
      <c r="I9" s="87">
        <v>0.13</v>
      </c>
      <c r="J9" s="87">
        <v>1.05</v>
      </c>
      <c r="K9" s="87">
        <v>0.41</v>
      </c>
      <c r="L9" s="87">
        <v>0.92</v>
      </c>
      <c r="M9" s="86">
        <v>168.89</v>
      </c>
      <c r="N9" s="86">
        <v>320</v>
      </c>
      <c r="O9" s="86">
        <v>26.44</v>
      </c>
      <c r="P9" s="86">
        <v>3.3</v>
      </c>
    </row>
    <row r="10" spans="1:16" x14ac:dyDescent="0.3">
      <c r="A10" s="138"/>
      <c r="B10" s="156"/>
      <c r="C10" s="11" t="s">
        <v>35</v>
      </c>
      <c r="D10" s="14">
        <v>127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</row>
    <row r="11" spans="1:16" x14ac:dyDescent="0.3">
      <c r="A11" s="138"/>
      <c r="B11" s="156"/>
      <c r="C11" s="11" t="s">
        <v>22</v>
      </c>
      <c r="D11" s="14">
        <v>79.37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</row>
    <row r="12" spans="1:16" x14ac:dyDescent="0.3">
      <c r="A12" s="138"/>
      <c r="B12" s="156"/>
      <c r="C12" s="72" t="s">
        <v>4</v>
      </c>
      <c r="D12" s="14">
        <v>7.94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</row>
    <row r="13" spans="1:16" x14ac:dyDescent="0.3">
      <c r="A13" s="138"/>
      <c r="B13" s="156"/>
      <c r="C13" s="72" t="s">
        <v>225</v>
      </c>
      <c r="D13" s="14">
        <v>7.94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6" x14ac:dyDescent="0.3">
      <c r="A14" s="138">
        <v>2008</v>
      </c>
      <c r="B14" s="139">
        <v>366</v>
      </c>
      <c r="C14" s="30" t="s">
        <v>108</v>
      </c>
      <c r="D14" s="21">
        <v>30</v>
      </c>
      <c r="E14" s="41">
        <v>6.96</v>
      </c>
      <c r="F14" s="38">
        <v>8.85</v>
      </c>
      <c r="G14" s="38">
        <v>0</v>
      </c>
      <c r="H14" s="38">
        <v>109.2</v>
      </c>
      <c r="I14" s="38">
        <v>0.02</v>
      </c>
      <c r="J14" s="39">
        <v>0.18</v>
      </c>
      <c r="K14" s="39">
        <v>0.05</v>
      </c>
      <c r="L14" s="39">
        <v>0.12</v>
      </c>
      <c r="M14" s="39">
        <v>210</v>
      </c>
      <c r="N14" s="39">
        <v>210</v>
      </c>
      <c r="O14" s="39">
        <v>9.9</v>
      </c>
      <c r="P14" s="39">
        <v>0.24</v>
      </c>
    </row>
    <row r="15" spans="1:16" x14ac:dyDescent="0.3">
      <c r="A15" s="138"/>
      <c r="B15" s="156"/>
      <c r="C15" s="11" t="s">
        <v>46</v>
      </c>
      <c r="D15" s="14">
        <v>30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</row>
    <row r="16" spans="1:16" x14ac:dyDescent="0.3">
      <c r="A16" s="138">
        <v>2008</v>
      </c>
      <c r="B16" s="139">
        <v>365</v>
      </c>
      <c r="C16" s="27" t="s">
        <v>207</v>
      </c>
      <c r="D16" s="37">
        <v>10</v>
      </c>
      <c r="E16" s="50">
        <v>0.1</v>
      </c>
      <c r="F16" s="22">
        <v>7.2</v>
      </c>
      <c r="G16" s="22">
        <v>0.1</v>
      </c>
      <c r="H16" s="22">
        <v>66</v>
      </c>
      <c r="I16" s="22">
        <v>0</v>
      </c>
      <c r="J16" s="22">
        <v>0</v>
      </c>
      <c r="K16" s="22">
        <v>0.05</v>
      </c>
      <c r="L16" s="22">
        <v>0.1</v>
      </c>
      <c r="M16" s="22">
        <v>2.4</v>
      </c>
      <c r="N16" s="22">
        <v>3</v>
      </c>
      <c r="O16" s="22">
        <v>0.05</v>
      </c>
      <c r="P16" s="22">
        <v>0.02</v>
      </c>
    </row>
    <row r="17" spans="1:16" x14ac:dyDescent="0.3">
      <c r="A17" s="138"/>
      <c r="B17" s="139"/>
      <c r="C17" s="65" t="s">
        <v>4</v>
      </c>
      <c r="D17" s="65">
        <v>10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x14ac:dyDescent="0.3">
      <c r="A18" s="138">
        <v>2008</v>
      </c>
      <c r="B18" s="139">
        <v>294</v>
      </c>
      <c r="C18" s="30" t="s">
        <v>29</v>
      </c>
      <c r="D18" s="21">
        <v>200</v>
      </c>
      <c r="E18" s="40">
        <v>7.0000000000000007E-2</v>
      </c>
      <c r="F18" s="38">
        <v>0.01</v>
      </c>
      <c r="G18" s="38">
        <v>15.31</v>
      </c>
      <c r="H18" s="38">
        <v>61.62</v>
      </c>
      <c r="I18" s="38">
        <v>0</v>
      </c>
      <c r="J18" s="39">
        <v>2.8</v>
      </c>
      <c r="K18" s="39">
        <v>0</v>
      </c>
      <c r="L18" s="39">
        <v>0.01</v>
      </c>
      <c r="M18" s="39">
        <v>6.25</v>
      </c>
      <c r="N18" s="39">
        <v>3.54</v>
      </c>
      <c r="O18" s="39">
        <v>2.34</v>
      </c>
      <c r="P18" s="39">
        <v>0.28999999999999998</v>
      </c>
    </row>
    <row r="19" spans="1:16" x14ac:dyDescent="0.3">
      <c r="A19" s="138"/>
      <c r="B19" s="156"/>
      <c r="C19" s="11" t="s">
        <v>21</v>
      </c>
      <c r="D19" s="11">
        <v>50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x14ac:dyDescent="0.3">
      <c r="A20" s="138"/>
      <c r="B20" s="156"/>
      <c r="C20" s="51" t="s">
        <v>105</v>
      </c>
      <c r="D20" s="11">
        <v>1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6" x14ac:dyDescent="0.3">
      <c r="A21" s="138"/>
      <c r="B21" s="156"/>
      <c r="C21" s="11" t="s">
        <v>26</v>
      </c>
      <c r="D21" s="11">
        <v>150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</row>
    <row r="22" spans="1:16" x14ac:dyDescent="0.3">
      <c r="A22" s="138"/>
      <c r="B22" s="156"/>
      <c r="C22" s="11" t="s">
        <v>2</v>
      </c>
      <c r="D22" s="11">
        <v>15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x14ac:dyDescent="0.3">
      <c r="A23" s="138"/>
      <c r="B23" s="156"/>
      <c r="C23" s="11" t="s">
        <v>30</v>
      </c>
      <c r="D23" s="11">
        <v>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1:16" x14ac:dyDescent="0.3">
      <c r="A24" s="138" t="s">
        <v>19</v>
      </c>
      <c r="B24" s="139" t="s">
        <v>19</v>
      </c>
      <c r="C24" s="30" t="s">
        <v>195</v>
      </c>
      <c r="D24" s="21">
        <v>60</v>
      </c>
      <c r="E24" s="50">
        <v>3.2700000000000005</v>
      </c>
      <c r="F24" s="35">
        <v>0.62999999999999989</v>
      </c>
      <c r="G24" s="35">
        <v>19.53</v>
      </c>
      <c r="H24" s="35">
        <v>96.765000000000015</v>
      </c>
      <c r="I24" s="35">
        <v>0.03</v>
      </c>
      <c r="J24" s="36">
        <v>0</v>
      </c>
      <c r="K24" s="36">
        <v>0</v>
      </c>
      <c r="L24" s="36">
        <v>0</v>
      </c>
      <c r="M24" s="36">
        <v>7.5149999999999997</v>
      </c>
      <c r="N24" s="36">
        <v>25.125</v>
      </c>
      <c r="O24" s="36">
        <v>7.8450000000000006</v>
      </c>
      <c r="P24" s="36">
        <v>0.62999999999999989</v>
      </c>
    </row>
    <row r="25" spans="1:16" x14ac:dyDescent="0.3">
      <c r="A25" s="138"/>
      <c r="B25" s="152"/>
      <c r="C25" s="11" t="s">
        <v>196</v>
      </c>
      <c r="D25" s="12">
        <v>60</v>
      </c>
      <c r="E25" s="135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3"/>
    </row>
    <row r="26" spans="1:16" x14ac:dyDescent="0.3">
      <c r="A26" s="138" t="s">
        <v>19</v>
      </c>
      <c r="B26" s="139" t="s">
        <v>19</v>
      </c>
      <c r="C26" s="27" t="s">
        <v>6</v>
      </c>
      <c r="D26" s="37">
        <v>55</v>
      </c>
      <c r="E26" s="112">
        <v>3.6025</v>
      </c>
      <c r="F26" s="112">
        <v>1.1274999999999999</v>
      </c>
      <c r="G26" s="112">
        <v>26.088333333333335</v>
      </c>
      <c r="H26" s="112">
        <v>128.91999999999999</v>
      </c>
      <c r="I26" s="112">
        <v>6.4166666666666677E-2</v>
      </c>
      <c r="J26" s="112">
        <v>0</v>
      </c>
      <c r="K26" s="112">
        <v>9.1666666666666684E-3</v>
      </c>
      <c r="L26" s="112">
        <v>0.54083333333333328</v>
      </c>
      <c r="M26" s="112">
        <v>8.9008333333333329</v>
      </c>
      <c r="N26" s="112">
        <v>34.842499999999994</v>
      </c>
      <c r="O26" s="112">
        <v>6.2333333333333334</v>
      </c>
      <c r="P26" s="112">
        <v>0.47666666666666663</v>
      </c>
    </row>
    <row r="27" spans="1:16" x14ac:dyDescent="0.3">
      <c r="A27" s="138"/>
      <c r="B27" s="139"/>
      <c r="C27" s="16" t="s">
        <v>6</v>
      </c>
      <c r="D27" s="16">
        <v>55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 x14ac:dyDescent="0.3">
      <c r="A28" s="149" t="s">
        <v>100</v>
      </c>
      <c r="B28" s="150"/>
      <c r="C28" s="150"/>
      <c r="D28" s="150"/>
      <c r="E28" s="69">
        <f>E9+E14+E18+E24+E26+E7+E16</f>
        <v>34.282499999999999</v>
      </c>
      <c r="F28" s="69">
        <f t="shared" ref="F28:P28" si="0">F9+F14+F18+F24+F26+F7+F16</f>
        <v>46.847499999999997</v>
      </c>
      <c r="G28" s="69">
        <f t="shared" si="0"/>
        <v>112.02833333333334</v>
      </c>
      <c r="H28" s="69">
        <f t="shared" si="0"/>
        <v>1009.425</v>
      </c>
      <c r="I28" s="69">
        <f t="shared" si="0"/>
        <v>0.32416666666666666</v>
      </c>
      <c r="J28" s="69">
        <f t="shared" si="0"/>
        <v>4.0299999999999994</v>
      </c>
      <c r="K28" s="69">
        <f t="shared" si="0"/>
        <v>0.51916666666666667</v>
      </c>
      <c r="L28" s="69">
        <f t="shared" si="0"/>
        <v>121.69083333333333</v>
      </c>
      <c r="M28" s="69">
        <f t="shared" si="0"/>
        <v>472.95583333333326</v>
      </c>
      <c r="N28" s="69">
        <f t="shared" si="0"/>
        <v>596.50749999999994</v>
      </c>
      <c r="O28" s="69">
        <f t="shared" si="0"/>
        <v>52.808333333333337</v>
      </c>
      <c r="P28" s="69">
        <f t="shared" si="0"/>
        <v>5.6566666666666663</v>
      </c>
    </row>
    <row r="29" spans="1:16" x14ac:dyDescent="0.3"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x14ac:dyDescent="0.3">
      <c r="L30" s="77" t="s">
        <v>275</v>
      </c>
      <c r="O30" s="111" t="s">
        <v>282</v>
      </c>
    </row>
    <row r="31" spans="1:16" x14ac:dyDescent="0.3">
      <c r="A31" s="153" t="s">
        <v>81</v>
      </c>
      <c r="B31" s="153" t="s">
        <v>84</v>
      </c>
      <c r="C31" s="153" t="s">
        <v>82</v>
      </c>
      <c r="D31" s="153" t="s">
        <v>83</v>
      </c>
      <c r="E31" s="153" t="s">
        <v>88</v>
      </c>
      <c r="F31" s="153"/>
      <c r="G31" s="153"/>
      <c r="H31" s="153" t="s">
        <v>89</v>
      </c>
      <c r="I31" s="153" t="s">
        <v>90</v>
      </c>
      <c r="J31" s="153"/>
      <c r="K31" s="153"/>
      <c r="L31" s="153"/>
      <c r="M31" s="153" t="s">
        <v>94</v>
      </c>
      <c r="N31" s="153"/>
      <c r="O31" s="153"/>
      <c r="P31" s="153"/>
    </row>
    <row r="32" spans="1:16" x14ac:dyDescent="0.3">
      <c r="A32" s="153"/>
      <c r="B32" s="153"/>
      <c r="C32" s="153"/>
      <c r="D32" s="153"/>
      <c r="E32" s="15" t="s">
        <v>85</v>
      </c>
      <c r="F32" s="15" t="s">
        <v>86</v>
      </c>
      <c r="G32" s="15" t="s">
        <v>87</v>
      </c>
      <c r="H32" s="153"/>
      <c r="I32" s="15" t="s">
        <v>91</v>
      </c>
      <c r="J32" s="15" t="s">
        <v>57</v>
      </c>
      <c r="K32" s="15" t="s">
        <v>58</v>
      </c>
      <c r="L32" s="15" t="s">
        <v>92</v>
      </c>
      <c r="M32" s="15" t="s">
        <v>93</v>
      </c>
      <c r="N32" s="15" t="s">
        <v>54</v>
      </c>
      <c r="O32" s="15" t="s">
        <v>55</v>
      </c>
      <c r="P32" s="15" t="s">
        <v>56</v>
      </c>
    </row>
    <row r="33" spans="1:16" x14ac:dyDescent="0.3">
      <c r="A33" s="20">
        <v>1</v>
      </c>
      <c r="B33" s="20">
        <v>2</v>
      </c>
      <c r="C33" s="20">
        <v>3</v>
      </c>
      <c r="D33" s="20">
        <v>4</v>
      </c>
      <c r="E33" s="20">
        <v>5</v>
      </c>
      <c r="F33" s="20">
        <v>6</v>
      </c>
      <c r="G33" s="20">
        <v>7</v>
      </c>
      <c r="H33" s="20">
        <v>8</v>
      </c>
      <c r="I33" s="20">
        <v>9</v>
      </c>
      <c r="J33" s="20">
        <v>10</v>
      </c>
      <c r="K33" s="20">
        <v>11</v>
      </c>
      <c r="L33" s="20">
        <v>12</v>
      </c>
      <c r="M33" s="20">
        <v>13</v>
      </c>
      <c r="N33" s="20">
        <v>14</v>
      </c>
      <c r="O33" s="20">
        <v>15</v>
      </c>
      <c r="P33" s="20">
        <v>16</v>
      </c>
    </row>
    <row r="34" spans="1:16" x14ac:dyDescent="0.3">
      <c r="A34" s="137" t="s">
        <v>211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</row>
    <row r="35" spans="1:16" x14ac:dyDescent="0.3">
      <c r="A35" s="137" t="s">
        <v>97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6" x14ac:dyDescent="0.3">
      <c r="A36" s="138">
        <v>2008</v>
      </c>
      <c r="B36" s="139">
        <v>246</v>
      </c>
      <c r="C36" s="30" t="s">
        <v>166</v>
      </c>
      <c r="D36" s="21">
        <v>100</v>
      </c>
      <c r="E36" s="50">
        <v>1.1000000000000001</v>
      </c>
      <c r="F36" s="53">
        <v>0.2</v>
      </c>
      <c r="G36" s="53">
        <v>4.5999999999999996</v>
      </c>
      <c r="H36" s="53">
        <v>23</v>
      </c>
      <c r="I36" s="53">
        <v>0.06</v>
      </c>
      <c r="J36" s="54">
        <v>25</v>
      </c>
      <c r="K36" s="54">
        <v>0.14000000000000001</v>
      </c>
      <c r="L36" s="54">
        <v>0.7</v>
      </c>
      <c r="M36" s="54">
        <v>14</v>
      </c>
      <c r="N36" s="54">
        <v>26</v>
      </c>
      <c r="O36" s="54">
        <v>20</v>
      </c>
      <c r="P36" s="54">
        <v>0.9</v>
      </c>
    </row>
    <row r="37" spans="1:16" x14ac:dyDescent="0.3">
      <c r="A37" s="138"/>
      <c r="B37" s="152"/>
      <c r="C37" s="11" t="s">
        <v>167</v>
      </c>
      <c r="D37" s="12">
        <v>100</v>
      </c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31.2" x14ac:dyDescent="0.3">
      <c r="A38" s="138">
        <v>2008</v>
      </c>
      <c r="B38" s="139">
        <v>63</v>
      </c>
      <c r="C38" s="27" t="s">
        <v>47</v>
      </c>
      <c r="D38" s="37" t="s">
        <v>126</v>
      </c>
      <c r="E38" s="29">
        <v>2.09</v>
      </c>
      <c r="F38" s="35">
        <v>6.33</v>
      </c>
      <c r="G38" s="35">
        <v>10.64</v>
      </c>
      <c r="H38" s="35">
        <v>107.83</v>
      </c>
      <c r="I38" s="35">
        <v>7.0000000000000007E-2</v>
      </c>
      <c r="J38" s="36">
        <v>18.04</v>
      </c>
      <c r="K38" s="36">
        <v>0.24</v>
      </c>
      <c r="L38" s="36">
        <v>0.22</v>
      </c>
      <c r="M38" s="36">
        <v>44.23</v>
      </c>
      <c r="N38" s="36">
        <v>53.63</v>
      </c>
      <c r="O38" s="36">
        <v>21.58</v>
      </c>
      <c r="P38" s="36">
        <v>0.77</v>
      </c>
    </row>
    <row r="39" spans="1:16" x14ac:dyDescent="0.3">
      <c r="A39" s="138"/>
      <c r="B39" s="139"/>
      <c r="C39" s="42" t="s">
        <v>127</v>
      </c>
      <c r="D39" s="42">
        <v>50</v>
      </c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</row>
    <row r="40" spans="1:16" x14ac:dyDescent="0.3">
      <c r="A40" s="138"/>
      <c r="B40" s="139"/>
      <c r="C40" s="42" t="s">
        <v>8</v>
      </c>
      <c r="D40" s="42">
        <v>30</v>
      </c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</row>
    <row r="41" spans="1:16" x14ac:dyDescent="0.3">
      <c r="A41" s="138"/>
      <c r="B41" s="139"/>
      <c r="C41" s="42" t="s">
        <v>9</v>
      </c>
      <c r="D41" s="42">
        <v>10</v>
      </c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1:16" x14ac:dyDescent="0.3">
      <c r="A42" s="138"/>
      <c r="B42" s="139"/>
      <c r="C42" s="42" t="s">
        <v>10</v>
      </c>
      <c r="D42" s="42">
        <v>10</v>
      </c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</row>
    <row r="43" spans="1:16" x14ac:dyDescent="0.3">
      <c r="A43" s="138"/>
      <c r="B43" s="139"/>
      <c r="C43" s="42" t="s">
        <v>37</v>
      </c>
      <c r="D43" s="42">
        <v>2.5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</row>
    <row r="44" spans="1:16" x14ac:dyDescent="0.3">
      <c r="A44" s="138"/>
      <c r="B44" s="139"/>
      <c r="C44" s="42" t="s">
        <v>15</v>
      </c>
      <c r="D44" s="42">
        <v>5</v>
      </c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</row>
    <row r="45" spans="1:16" x14ac:dyDescent="0.3">
      <c r="A45" s="138"/>
      <c r="B45" s="139"/>
      <c r="C45" s="65" t="s">
        <v>291</v>
      </c>
      <c r="D45" s="42">
        <v>200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</row>
    <row r="46" spans="1:16" x14ac:dyDescent="0.3">
      <c r="A46" s="138"/>
      <c r="B46" s="139"/>
      <c r="C46" s="42" t="s">
        <v>11</v>
      </c>
      <c r="D46" s="42">
        <v>0.01</v>
      </c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</row>
    <row r="47" spans="1:16" x14ac:dyDescent="0.3">
      <c r="A47" s="138"/>
      <c r="B47" s="139"/>
      <c r="C47" s="42" t="s">
        <v>3</v>
      </c>
      <c r="D47" s="42">
        <v>1.25</v>
      </c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1:16" x14ac:dyDescent="0.3">
      <c r="A48" s="138"/>
      <c r="B48" s="139"/>
      <c r="C48" s="42" t="s">
        <v>12</v>
      </c>
      <c r="D48" s="42">
        <v>10</v>
      </c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1:16" x14ac:dyDescent="0.3">
      <c r="A49" s="138"/>
      <c r="B49" s="139"/>
      <c r="C49" s="42" t="s">
        <v>13</v>
      </c>
      <c r="D49" s="42">
        <v>1.88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1:16" x14ac:dyDescent="0.3">
      <c r="A50" s="138">
        <v>2008</v>
      </c>
      <c r="B50" s="139">
        <v>214</v>
      </c>
      <c r="C50" s="30" t="s">
        <v>137</v>
      </c>
      <c r="D50" s="21">
        <v>350</v>
      </c>
      <c r="E50" s="41">
        <v>30.77</v>
      </c>
      <c r="F50" s="38">
        <v>39.18</v>
      </c>
      <c r="G50" s="38">
        <v>36.4</v>
      </c>
      <c r="H50" s="38">
        <v>617.16</v>
      </c>
      <c r="I50" s="38">
        <v>0.34</v>
      </c>
      <c r="J50" s="39">
        <v>20.7</v>
      </c>
      <c r="K50" s="39">
        <v>0.78</v>
      </c>
      <c r="L50" s="39">
        <v>6.36</v>
      </c>
      <c r="M50" s="39">
        <v>57.18</v>
      </c>
      <c r="N50" s="39">
        <v>371.08</v>
      </c>
      <c r="O50" s="39">
        <v>78.760000000000005</v>
      </c>
      <c r="P50" s="39">
        <v>4.4000000000000004</v>
      </c>
    </row>
    <row r="51" spans="1:16" x14ac:dyDescent="0.3">
      <c r="A51" s="138"/>
      <c r="B51" s="152"/>
      <c r="C51" s="43" t="s">
        <v>138</v>
      </c>
      <c r="D51" s="42">
        <v>144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x14ac:dyDescent="0.3">
      <c r="A52" s="138"/>
      <c r="B52" s="152"/>
      <c r="C52" s="43" t="s">
        <v>15</v>
      </c>
      <c r="D52" s="42">
        <v>12.01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6" x14ac:dyDescent="0.3">
      <c r="A53" s="138"/>
      <c r="B53" s="152"/>
      <c r="C53" s="42" t="s">
        <v>8</v>
      </c>
      <c r="D53" s="42">
        <v>160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</row>
    <row r="54" spans="1:16" x14ac:dyDescent="0.3">
      <c r="A54" s="138"/>
      <c r="B54" s="152"/>
      <c r="C54" s="42" t="s">
        <v>9</v>
      </c>
      <c r="D54" s="42">
        <v>34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</row>
    <row r="55" spans="1:16" x14ac:dyDescent="0.3">
      <c r="A55" s="138"/>
      <c r="B55" s="152"/>
      <c r="C55" s="42" t="s">
        <v>139</v>
      </c>
      <c r="D55" s="42">
        <v>4.8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x14ac:dyDescent="0.3">
      <c r="A56" s="138"/>
      <c r="B56" s="152"/>
      <c r="C56" s="42" t="s">
        <v>10</v>
      </c>
      <c r="D56" s="42">
        <v>20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</row>
    <row r="57" spans="1:16" x14ac:dyDescent="0.3">
      <c r="A57" s="138"/>
      <c r="B57" s="152"/>
      <c r="C57" s="42" t="s">
        <v>17</v>
      </c>
      <c r="D57" s="42">
        <v>2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</row>
    <row r="58" spans="1:16" ht="31.2" x14ac:dyDescent="0.3">
      <c r="A58" s="138">
        <v>2008</v>
      </c>
      <c r="B58" s="139">
        <v>293</v>
      </c>
      <c r="C58" s="30" t="s">
        <v>60</v>
      </c>
      <c r="D58" s="21">
        <v>200</v>
      </c>
      <c r="E58" s="50">
        <v>2</v>
      </c>
      <c r="F58" s="35">
        <v>0.2</v>
      </c>
      <c r="G58" s="35">
        <v>5.8</v>
      </c>
      <c r="H58" s="35">
        <v>36</v>
      </c>
      <c r="I58" s="35">
        <v>0.02</v>
      </c>
      <c r="J58" s="36">
        <v>4</v>
      </c>
      <c r="K58" s="36">
        <v>0</v>
      </c>
      <c r="L58" s="36">
        <v>0.2</v>
      </c>
      <c r="M58" s="36">
        <v>14</v>
      </c>
      <c r="N58" s="36">
        <v>14</v>
      </c>
      <c r="O58" s="36">
        <v>8</v>
      </c>
      <c r="P58" s="36">
        <v>2.8</v>
      </c>
    </row>
    <row r="59" spans="1:16" x14ac:dyDescent="0.3">
      <c r="A59" s="138"/>
      <c r="B59" s="152"/>
      <c r="C59" s="11" t="s">
        <v>226</v>
      </c>
      <c r="D59" s="12">
        <v>200</v>
      </c>
      <c r="E59" s="133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1:16" x14ac:dyDescent="0.3">
      <c r="A60" s="138" t="s">
        <v>19</v>
      </c>
      <c r="B60" s="139" t="s">
        <v>19</v>
      </c>
      <c r="C60" s="30" t="s">
        <v>195</v>
      </c>
      <c r="D60" s="21">
        <v>60</v>
      </c>
      <c r="E60" s="50">
        <v>3.2700000000000005</v>
      </c>
      <c r="F60" s="35">
        <v>0.62999999999999989</v>
      </c>
      <c r="G60" s="35">
        <v>19.53</v>
      </c>
      <c r="H60" s="35">
        <v>96.765000000000015</v>
      </c>
      <c r="I60" s="35">
        <v>0.03</v>
      </c>
      <c r="J60" s="36">
        <v>0</v>
      </c>
      <c r="K60" s="36">
        <v>0</v>
      </c>
      <c r="L60" s="36">
        <v>0</v>
      </c>
      <c r="M60" s="36">
        <v>7.5149999999999997</v>
      </c>
      <c r="N60" s="36">
        <v>25.125</v>
      </c>
      <c r="O60" s="36">
        <v>7.8450000000000006</v>
      </c>
      <c r="P60" s="36">
        <v>0.62999999999999989</v>
      </c>
    </row>
    <row r="61" spans="1:16" x14ac:dyDescent="0.3">
      <c r="A61" s="138"/>
      <c r="B61" s="152"/>
      <c r="C61" s="11" t="s">
        <v>196</v>
      </c>
      <c r="D61" s="12">
        <v>60</v>
      </c>
      <c r="E61" s="135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3"/>
    </row>
    <row r="62" spans="1:16" x14ac:dyDescent="0.3">
      <c r="A62" s="138" t="s">
        <v>19</v>
      </c>
      <c r="B62" s="139" t="s">
        <v>19</v>
      </c>
      <c r="C62" s="27" t="s">
        <v>6</v>
      </c>
      <c r="D62" s="37">
        <v>80</v>
      </c>
      <c r="E62" s="50">
        <v>5.24</v>
      </c>
      <c r="F62" s="53">
        <v>1.64</v>
      </c>
      <c r="G62" s="53">
        <v>37.946666666666665</v>
      </c>
      <c r="H62" s="53">
        <v>187.51999999999998</v>
      </c>
      <c r="I62" s="53">
        <v>9.3333333333333338E-2</v>
      </c>
      <c r="J62" s="54">
        <v>0</v>
      </c>
      <c r="K62" s="54">
        <v>1.3333333333333334E-2</v>
      </c>
      <c r="L62" s="54">
        <v>0.78666666666666663</v>
      </c>
      <c r="M62" s="54">
        <v>12.946666666666667</v>
      </c>
      <c r="N62" s="54">
        <v>50.68</v>
      </c>
      <c r="O62" s="54">
        <v>9.0666666666666664</v>
      </c>
      <c r="P62" s="54">
        <v>0.69333333333333336</v>
      </c>
    </row>
    <row r="63" spans="1:16" x14ac:dyDescent="0.3">
      <c r="A63" s="138"/>
      <c r="B63" s="139"/>
      <c r="C63" s="16" t="s">
        <v>6</v>
      </c>
      <c r="D63" s="16">
        <v>80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</row>
    <row r="64" spans="1:16" x14ac:dyDescent="0.3">
      <c r="A64" s="149" t="s">
        <v>100</v>
      </c>
      <c r="B64" s="150"/>
      <c r="C64" s="150"/>
      <c r="D64" s="150"/>
      <c r="E64" s="69">
        <f>E36+E38+E50+E58+E60+E62</f>
        <v>44.470000000000006</v>
      </c>
      <c r="F64" s="69">
        <f t="shared" ref="F64:P64" si="1">F36+F38+F50+F58+F60+F62</f>
        <v>48.180000000000007</v>
      </c>
      <c r="G64" s="69">
        <f t="shared" si="1"/>
        <v>114.91666666666666</v>
      </c>
      <c r="H64" s="69">
        <f t="shared" si="1"/>
        <v>1068.2750000000001</v>
      </c>
      <c r="I64" s="69">
        <f t="shared" si="1"/>
        <v>0.6133333333333334</v>
      </c>
      <c r="J64" s="69">
        <f t="shared" si="1"/>
        <v>67.739999999999995</v>
      </c>
      <c r="K64" s="69">
        <f t="shared" si="1"/>
        <v>1.1733333333333336</v>
      </c>
      <c r="L64" s="69">
        <f t="shared" si="1"/>
        <v>8.2666666666666675</v>
      </c>
      <c r="M64" s="69">
        <f t="shared" si="1"/>
        <v>149.87166666666664</v>
      </c>
      <c r="N64" s="69">
        <f t="shared" si="1"/>
        <v>540.51499999999999</v>
      </c>
      <c r="O64" s="69">
        <f t="shared" si="1"/>
        <v>145.25166666666667</v>
      </c>
      <c r="P64" s="69">
        <f t="shared" si="1"/>
        <v>10.193333333333333</v>
      </c>
    </row>
    <row r="67" spans="1:16" x14ac:dyDescent="0.3">
      <c r="L67" s="77" t="s">
        <v>275</v>
      </c>
      <c r="O67" s="111" t="s">
        <v>282</v>
      </c>
    </row>
    <row r="68" spans="1:16" x14ac:dyDescent="0.3">
      <c r="A68" s="153" t="s">
        <v>81</v>
      </c>
      <c r="B68" s="153" t="s">
        <v>84</v>
      </c>
      <c r="C68" s="153" t="s">
        <v>82</v>
      </c>
      <c r="D68" s="153" t="s">
        <v>83</v>
      </c>
      <c r="E68" s="153" t="s">
        <v>88</v>
      </c>
      <c r="F68" s="153"/>
      <c r="G68" s="153"/>
      <c r="H68" s="153" t="s">
        <v>89</v>
      </c>
      <c r="I68" s="153" t="s">
        <v>90</v>
      </c>
      <c r="J68" s="153"/>
      <c r="K68" s="153"/>
      <c r="L68" s="153"/>
      <c r="M68" s="153" t="s">
        <v>94</v>
      </c>
      <c r="N68" s="153"/>
      <c r="O68" s="153"/>
      <c r="P68" s="153"/>
    </row>
    <row r="69" spans="1:16" x14ac:dyDescent="0.3">
      <c r="A69" s="153"/>
      <c r="B69" s="153"/>
      <c r="C69" s="153"/>
      <c r="D69" s="153"/>
      <c r="E69" s="15" t="s">
        <v>85</v>
      </c>
      <c r="F69" s="15" t="s">
        <v>86</v>
      </c>
      <c r="G69" s="15" t="s">
        <v>87</v>
      </c>
      <c r="H69" s="153"/>
      <c r="I69" s="15" t="s">
        <v>91</v>
      </c>
      <c r="J69" s="15" t="s">
        <v>57</v>
      </c>
      <c r="K69" s="15" t="s">
        <v>58</v>
      </c>
      <c r="L69" s="15" t="s">
        <v>92</v>
      </c>
      <c r="M69" s="15" t="s">
        <v>93</v>
      </c>
      <c r="N69" s="15" t="s">
        <v>54</v>
      </c>
      <c r="O69" s="15" t="s">
        <v>55</v>
      </c>
      <c r="P69" s="15" t="s">
        <v>56</v>
      </c>
    </row>
    <row r="70" spans="1:16" x14ac:dyDescent="0.3">
      <c r="A70" s="20">
        <v>1</v>
      </c>
      <c r="B70" s="20">
        <v>2</v>
      </c>
      <c r="C70" s="20">
        <v>3</v>
      </c>
      <c r="D70" s="20">
        <v>4</v>
      </c>
      <c r="E70" s="20">
        <v>5</v>
      </c>
      <c r="F70" s="20">
        <v>6</v>
      </c>
      <c r="G70" s="20">
        <v>7</v>
      </c>
      <c r="H70" s="20">
        <v>8</v>
      </c>
      <c r="I70" s="20">
        <v>9</v>
      </c>
      <c r="J70" s="20">
        <v>10</v>
      </c>
      <c r="K70" s="20">
        <v>11</v>
      </c>
      <c r="L70" s="20">
        <v>12</v>
      </c>
      <c r="M70" s="20">
        <v>13</v>
      </c>
      <c r="N70" s="20">
        <v>14</v>
      </c>
      <c r="O70" s="20">
        <v>15</v>
      </c>
      <c r="P70" s="20">
        <v>16</v>
      </c>
    </row>
    <row r="71" spans="1:16" x14ac:dyDescent="0.3">
      <c r="A71" s="137" t="s">
        <v>211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</row>
    <row r="72" spans="1:16" x14ac:dyDescent="0.3">
      <c r="A72" s="137" t="s">
        <v>98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</row>
    <row r="73" spans="1:16" x14ac:dyDescent="0.3">
      <c r="A73" s="138" t="s">
        <v>19</v>
      </c>
      <c r="B73" s="139" t="s">
        <v>19</v>
      </c>
      <c r="C73" s="27" t="s">
        <v>198</v>
      </c>
      <c r="D73" s="37">
        <v>40</v>
      </c>
      <c r="E73" s="71">
        <v>1.92</v>
      </c>
      <c r="F73" s="71">
        <v>1.1200000000000001</v>
      </c>
      <c r="G73" s="71">
        <v>31.08</v>
      </c>
      <c r="H73" s="71">
        <v>140</v>
      </c>
      <c r="I73" s="71">
        <v>0.04</v>
      </c>
      <c r="J73" s="71"/>
      <c r="K73" s="71"/>
      <c r="L73" s="70"/>
      <c r="M73" s="71">
        <v>3.6</v>
      </c>
      <c r="N73" s="71">
        <v>16.399999999999999</v>
      </c>
      <c r="O73" s="71"/>
      <c r="P73" s="71">
        <v>0.24</v>
      </c>
    </row>
    <row r="74" spans="1:16" x14ac:dyDescent="0.3">
      <c r="A74" s="138"/>
      <c r="B74" s="139"/>
      <c r="C74" s="65" t="s">
        <v>198</v>
      </c>
      <c r="D74" s="65">
        <v>40</v>
      </c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</row>
    <row r="75" spans="1:16" ht="32.25" customHeight="1" x14ac:dyDescent="0.3">
      <c r="A75" s="138">
        <v>2008</v>
      </c>
      <c r="B75" s="139">
        <v>53</v>
      </c>
      <c r="C75" s="30" t="s">
        <v>64</v>
      </c>
      <c r="D75" s="21">
        <v>300</v>
      </c>
      <c r="E75" s="50">
        <v>8.3800000000000008</v>
      </c>
      <c r="F75" s="53">
        <v>9.18</v>
      </c>
      <c r="G75" s="53">
        <v>29.59</v>
      </c>
      <c r="H75" s="53">
        <v>234.12</v>
      </c>
      <c r="I75" s="22">
        <v>0.14000000000000001</v>
      </c>
      <c r="J75" s="54">
        <v>1.37</v>
      </c>
      <c r="K75" s="54">
        <v>0.06</v>
      </c>
      <c r="L75" s="54">
        <v>0.47</v>
      </c>
      <c r="M75" s="54">
        <v>258.82</v>
      </c>
      <c r="N75" s="54">
        <v>217.74</v>
      </c>
      <c r="O75" s="54">
        <v>40.21</v>
      </c>
      <c r="P75" s="54">
        <v>0.83</v>
      </c>
    </row>
    <row r="76" spans="1:16" x14ac:dyDescent="0.3">
      <c r="A76" s="138"/>
      <c r="B76" s="152"/>
      <c r="C76" s="11" t="s">
        <v>22</v>
      </c>
      <c r="D76" s="11">
        <v>210</v>
      </c>
      <c r="E76" s="154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x14ac:dyDescent="0.3">
      <c r="A77" s="138"/>
      <c r="B77" s="152"/>
      <c r="C77" s="11" t="s">
        <v>26</v>
      </c>
      <c r="D77" s="11">
        <v>66</v>
      </c>
      <c r="E77" s="154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</row>
    <row r="78" spans="1:16" x14ac:dyDescent="0.3">
      <c r="A78" s="138"/>
      <c r="B78" s="152"/>
      <c r="C78" s="11" t="s">
        <v>4</v>
      </c>
      <c r="D78" s="11">
        <v>3</v>
      </c>
      <c r="E78" s="154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</row>
    <row r="79" spans="1:16" x14ac:dyDescent="0.3">
      <c r="A79" s="138"/>
      <c r="B79" s="152"/>
      <c r="C79" s="11" t="s">
        <v>2</v>
      </c>
      <c r="D79" s="11">
        <v>3</v>
      </c>
      <c r="E79" s="154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</row>
    <row r="80" spans="1:16" ht="26.4" x14ac:dyDescent="0.3">
      <c r="A80" s="138"/>
      <c r="B80" s="152"/>
      <c r="C80" s="11" t="s">
        <v>169</v>
      </c>
      <c r="D80" s="11">
        <v>24</v>
      </c>
      <c r="E80" s="154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</row>
    <row r="81" spans="1:16" x14ac:dyDescent="0.3">
      <c r="A81" s="138"/>
      <c r="B81" s="152"/>
      <c r="C81" s="11" t="s">
        <v>3</v>
      </c>
      <c r="D81" s="11">
        <v>0.9</v>
      </c>
      <c r="E81" s="154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</row>
    <row r="82" spans="1:16" x14ac:dyDescent="0.3">
      <c r="A82" s="138" t="s">
        <v>19</v>
      </c>
      <c r="B82" s="139" t="s">
        <v>19</v>
      </c>
      <c r="C82" s="27" t="s">
        <v>189</v>
      </c>
      <c r="D82" s="37">
        <v>200</v>
      </c>
      <c r="E82" s="50">
        <v>5.8</v>
      </c>
      <c r="F82" s="22">
        <v>2</v>
      </c>
      <c r="G82" s="22">
        <v>25.8</v>
      </c>
      <c r="H82" s="22">
        <v>144</v>
      </c>
      <c r="I82" s="22">
        <v>0.06</v>
      </c>
      <c r="J82" s="22">
        <v>1.2</v>
      </c>
      <c r="K82" s="22">
        <v>0.02</v>
      </c>
      <c r="L82" s="22">
        <v>0</v>
      </c>
      <c r="M82" s="22">
        <v>248</v>
      </c>
      <c r="N82" s="22">
        <v>190</v>
      </c>
      <c r="O82" s="22">
        <v>30</v>
      </c>
      <c r="P82" s="22">
        <v>0.2</v>
      </c>
    </row>
    <row r="83" spans="1:16" x14ac:dyDescent="0.3">
      <c r="A83" s="138"/>
      <c r="B83" s="139"/>
      <c r="C83" s="64" t="s">
        <v>189</v>
      </c>
      <c r="D83" s="17">
        <v>200</v>
      </c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</row>
    <row r="84" spans="1:16" x14ac:dyDescent="0.3">
      <c r="A84" s="138" t="s">
        <v>19</v>
      </c>
      <c r="B84" s="139" t="s">
        <v>19</v>
      </c>
      <c r="C84" s="27" t="s">
        <v>6</v>
      </c>
      <c r="D84" s="37">
        <v>55</v>
      </c>
      <c r="E84" s="112">
        <v>3.6025</v>
      </c>
      <c r="F84" s="112">
        <v>1.1274999999999999</v>
      </c>
      <c r="G84" s="112">
        <v>26.088333333333335</v>
      </c>
      <c r="H84" s="112">
        <v>128.91999999999999</v>
      </c>
      <c r="I84" s="112">
        <v>6.4166666666666677E-2</v>
      </c>
      <c r="J84" s="112">
        <v>0</v>
      </c>
      <c r="K84" s="112">
        <v>9.1666666666666684E-3</v>
      </c>
      <c r="L84" s="112">
        <v>0.54083333333333328</v>
      </c>
      <c r="M84" s="112">
        <v>8.9008333333333329</v>
      </c>
      <c r="N84" s="112">
        <v>34.842499999999994</v>
      </c>
      <c r="O84" s="112">
        <v>6.2333333333333334</v>
      </c>
      <c r="P84" s="112">
        <v>0.47666666666666663</v>
      </c>
    </row>
    <row r="85" spans="1:16" x14ac:dyDescent="0.3">
      <c r="A85" s="138"/>
      <c r="B85" s="139"/>
      <c r="C85" s="16" t="s">
        <v>6</v>
      </c>
      <c r="D85" s="16">
        <v>55</v>
      </c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</row>
    <row r="86" spans="1:16" x14ac:dyDescent="0.3">
      <c r="A86" s="149" t="s">
        <v>100</v>
      </c>
      <c r="B86" s="150"/>
      <c r="C86" s="150"/>
      <c r="D86" s="150"/>
      <c r="E86" s="69">
        <f>E75+E73+E82+E84</f>
        <v>19.702500000000001</v>
      </c>
      <c r="F86" s="69">
        <f t="shared" ref="F86:P86" si="2">F75+F73+F82+F84</f>
        <v>13.4275</v>
      </c>
      <c r="G86" s="69">
        <f t="shared" si="2"/>
        <v>112.55833333333334</v>
      </c>
      <c r="H86" s="69">
        <f t="shared" si="2"/>
        <v>647.04</v>
      </c>
      <c r="I86" s="69">
        <f t="shared" si="2"/>
        <v>0.3041666666666667</v>
      </c>
      <c r="J86" s="69">
        <f t="shared" si="2"/>
        <v>2.5700000000000003</v>
      </c>
      <c r="K86" s="69">
        <f t="shared" si="2"/>
        <v>8.9166666666666672E-2</v>
      </c>
      <c r="L86" s="69">
        <f t="shared" si="2"/>
        <v>1.0108333333333333</v>
      </c>
      <c r="M86" s="69">
        <f t="shared" si="2"/>
        <v>519.32083333333333</v>
      </c>
      <c r="N86" s="69">
        <f t="shared" si="2"/>
        <v>458.98249999999996</v>
      </c>
      <c r="O86" s="69">
        <f t="shared" si="2"/>
        <v>76.443333333333342</v>
      </c>
      <c r="P86" s="69">
        <f t="shared" si="2"/>
        <v>1.7466666666666664</v>
      </c>
    </row>
    <row r="87" spans="1:16" x14ac:dyDescent="0.3">
      <c r="A87" s="149" t="s">
        <v>174</v>
      </c>
      <c r="B87" s="150"/>
      <c r="C87" s="150"/>
      <c r="D87" s="151"/>
      <c r="E87" s="69">
        <f>E86+E64+E28</f>
        <v>98.455000000000013</v>
      </c>
      <c r="F87" s="69">
        <f t="shared" ref="F87:P87" si="3">F86+F64+F28</f>
        <v>108.45500000000001</v>
      </c>
      <c r="G87" s="69">
        <f t="shared" si="3"/>
        <v>339.50333333333333</v>
      </c>
      <c r="H87" s="69">
        <f t="shared" si="3"/>
        <v>2724.74</v>
      </c>
      <c r="I87" s="69">
        <f t="shared" si="3"/>
        <v>1.2416666666666667</v>
      </c>
      <c r="J87" s="69">
        <f t="shared" si="3"/>
        <v>74.34</v>
      </c>
      <c r="K87" s="69">
        <f t="shared" si="3"/>
        <v>1.7816666666666667</v>
      </c>
      <c r="L87" s="69">
        <f t="shared" si="3"/>
        <v>130.96833333333333</v>
      </c>
      <c r="M87" s="69">
        <f t="shared" si="3"/>
        <v>1142.1483333333333</v>
      </c>
      <c r="N87" s="69">
        <f t="shared" si="3"/>
        <v>1596.0049999999999</v>
      </c>
      <c r="O87" s="69">
        <f t="shared" si="3"/>
        <v>274.50333333333333</v>
      </c>
      <c r="P87" s="69">
        <f t="shared" si="3"/>
        <v>17.596666666666664</v>
      </c>
    </row>
  </sheetData>
  <mergeCells count="85">
    <mergeCell ref="M2:P2"/>
    <mergeCell ref="A6:P6"/>
    <mergeCell ref="E10:P13"/>
    <mergeCell ref="A2:A3"/>
    <mergeCell ref="A9:A13"/>
    <mergeCell ref="A5:P5"/>
    <mergeCell ref="B2:B3"/>
    <mergeCell ref="A7:A8"/>
    <mergeCell ref="E8:P8"/>
    <mergeCell ref="I2:L2"/>
    <mergeCell ref="C2:C3"/>
    <mergeCell ref="H2:H3"/>
    <mergeCell ref="D2:D3"/>
    <mergeCell ref="B9:B13"/>
    <mergeCell ref="E2:G2"/>
    <mergeCell ref="B7:B8"/>
    <mergeCell ref="A14:A15"/>
    <mergeCell ref="A18:A23"/>
    <mergeCell ref="A31:A32"/>
    <mergeCell ref="B26:B27"/>
    <mergeCell ref="A24:A25"/>
    <mergeCell ref="B24:B25"/>
    <mergeCell ref="A26:A27"/>
    <mergeCell ref="A28:D28"/>
    <mergeCell ref="B18:B23"/>
    <mergeCell ref="A16:A17"/>
    <mergeCell ref="B16:B17"/>
    <mergeCell ref="B14:B15"/>
    <mergeCell ref="E31:G31"/>
    <mergeCell ref="B31:B32"/>
    <mergeCell ref="E15:P15"/>
    <mergeCell ref="E19:P23"/>
    <mergeCell ref="E27:P27"/>
    <mergeCell ref="E25:P25"/>
    <mergeCell ref="C31:C32"/>
    <mergeCell ref="H31:H32"/>
    <mergeCell ref="D31:D32"/>
    <mergeCell ref="M31:P31"/>
    <mergeCell ref="A34:P34"/>
    <mergeCell ref="I31:L31"/>
    <mergeCell ref="A35:P35"/>
    <mergeCell ref="B36:B37"/>
    <mergeCell ref="A36:A37"/>
    <mergeCell ref="E37:P37"/>
    <mergeCell ref="A87:D87"/>
    <mergeCell ref="A75:A81"/>
    <mergeCell ref="B75:B81"/>
    <mergeCell ref="A82:A83"/>
    <mergeCell ref="B82:B83"/>
    <mergeCell ref="A86:D86"/>
    <mergeCell ref="B84:B85"/>
    <mergeCell ref="E17:P17"/>
    <mergeCell ref="E76:P81"/>
    <mergeCell ref="A73:A74"/>
    <mergeCell ref="B73:B74"/>
    <mergeCell ref="E74:P74"/>
    <mergeCell ref="C68:C69"/>
    <mergeCell ref="A72:P72"/>
    <mergeCell ref="A71:P71"/>
    <mergeCell ref="A64:D64"/>
    <mergeCell ref="A60:A61"/>
    <mergeCell ref="B60:B61"/>
    <mergeCell ref="B38:B49"/>
    <mergeCell ref="A62:A63"/>
    <mergeCell ref="A50:A57"/>
    <mergeCell ref="A38:A49"/>
    <mergeCell ref="A58:A59"/>
    <mergeCell ref="A84:A85"/>
    <mergeCell ref="A68:A69"/>
    <mergeCell ref="B68:B69"/>
    <mergeCell ref="M68:P68"/>
    <mergeCell ref="I68:L68"/>
    <mergeCell ref="E68:G68"/>
    <mergeCell ref="D68:D69"/>
    <mergeCell ref="H68:H69"/>
    <mergeCell ref="E39:P49"/>
    <mergeCell ref="B58:B59"/>
    <mergeCell ref="B50:B57"/>
    <mergeCell ref="E85:P85"/>
    <mergeCell ref="E83:P83"/>
    <mergeCell ref="E63:P63"/>
    <mergeCell ref="B62:B63"/>
    <mergeCell ref="E61:P61"/>
    <mergeCell ref="E59:P59"/>
    <mergeCell ref="E51:P57"/>
  </mergeCells>
  <phoneticPr fontId="7" type="noConversion"/>
  <pageMargins left="0.23622047244094491" right="0.23622047244094491" top="0.94488188976377963" bottom="7.874015748031496E-2" header="0.31496062992125984" footer="0.31496062992125984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P104"/>
  <sheetViews>
    <sheetView topLeftCell="A66" zoomScale="85" zoomScaleNormal="85" workbookViewId="0">
      <selection activeCell="A78" sqref="A78:P104"/>
    </sheetView>
  </sheetViews>
  <sheetFormatPr defaultColWidth="9.109375" defaultRowHeight="15.6" x14ac:dyDescent="0.3"/>
  <cols>
    <col min="1" max="1" width="10.44140625" style="19" customWidth="1"/>
    <col min="2" max="2" width="7.33203125" style="19" customWidth="1"/>
    <col min="3" max="3" width="34.44140625" style="19" customWidth="1"/>
    <col min="4" max="4" width="8.44140625" style="19" customWidth="1"/>
    <col min="5" max="6" width="7.44140625" style="19" customWidth="1"/>
    <col min="7" max="7" width="8.44140625" style="19" customWidth="1"/>
    <col min="8" max="8" width="9.33203125" style="19" customWidth="1"/>
    <col min="9" max="9" width="8.44140625" style="19" customWidth="1"/>
    <col min="10" max="11" width="8" style="19" customWidth="1"/>
    <col min="12" max="12" width="7.33203125" style="19" customWidth="1"/>
    <col min="13" max="13" width="8.88671875" style="19" customWidth="1"/>
    <col min="14" max="14" width="8.5546875" style="19" customWidth="1"/>
    <col min="15" max="15" width="7.44140625" style="19" customWidth="1"/>
    <col min="16" max="16" width="8" style="19" customWidth="1"/>
    <col min="17" max="16384" width="9.109375" style="19"/>
  </cols>
  <sheetData>
    <row r="1" spans="1:16" x14ac:dyDescent="0.3">
      <c r="L1" s="77" t="s">
        <v>275</v>
      </c>
      <c r="O1" s="111" t="s">
        <v>282</v>
      </c>
    </row>
    <row r="2" spans="1:16" x14ac:dyDescent="0.3">
      <c r="A2" s="153" t="s">
        <v>81</v>
      </c>
      <c r="B2" s="153" t="s">
        <v>84</v>
      </c>
      <c r="C2" s="153" t="s">
        <v>82</v>
      </c>
      <c r="D2" s="153" t="s">
        <v>83</v>
      </c>
      <c r="E2" s="153" t="s">
        <v>88</v>
      </c>
      <c r="F2" s="153"/>
      <c r="G2" s="153"/>
      <c r="H2" s="153" t="s">
        <v>89</v>
      </c>
      <c r="I2" s="153" t="s">
        <v>90</v>
      </c>
      <c r="J2" s="153"/>
      <c r="K2" s="153"/>
      <c r="L2" s="153"/>
      <c r="M2" s="153" t="s">
        <v>94</v>
      </c>
      <c r="N2" s="153"/>
      <c r="O2" s="153"/>
      <c r="P2" s="153"/>
    </row>
    <row r="3" spans="1:16" x14ac:dyDescent="0.3">
      <c r="A3" s="153"/>
      <c r="B3" s="153"/>
      <c r="C3" s="153"/>
      <c r="D3" s="153"/>
      <c r="E3" s="15" t="s">
        <v>85</v>
      </c>
      <c r="F3" s="15" t="s">
        <v>86</v>
      </c>
      <c r="G3" s="15" t="s">
        <v>87</v>
      </c>
      <c r="H3" s="153"/>
      <c r="I3" s="15" t="s">
        <v>91</v>
      </c>
      <c r="J3" s="15" t="s">
        <v>57</v>
      </c>
      <c r="K3" s="15" t="s">
        <v>58</v>
      </c>
      <c r="L3" s="15" t="s">
        <v>92</v>
      </c>
      <c r="M3" s="15" t="s">
        <v>93</v>
      </c>
      <c r="N3" s="15" t="s">
        <v>54</v>
      </c>
      <c r="O3" s="15" t="s">
        <v>55</v>
      </c>
      <c r="P3" s="15" t="s">
        <v>56</v>
      </c>
    </row>
    <row r="4" spans="1:16" x14ac:dyDescent="0.3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</row>
    <row r="5" spans="1:16" ht="13.95" customHeight="1" x14ac:dyDescent="0.3">
      <c r="A5" s="137" t="s">
        <v>212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3.95" customHeight="1" x14ac:dyDescent="0.3">
      <c r="A6" s="137" t="s">
        <v>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13.95" customHeight="1" x14ac:dyDescent="0.3">
      <c r="A7" s="138">
        <v>2008</v>
      </c>
      <c r="B7" s="139">
        <v>89</v>
      </c>
      <c r="C7" s="27" t="s">
        <v>193</v>
      </c>
      <c r="D7" s="37">
        <v>200</v>
      </c>
      <c r="E7" s="50">
        <v>0.8</v>
      </c>
      <c r="F7" s="22">
        <v>0.8</v>
      </c>
      <c r="G7" s="22">
        <v>20.8</v>
      </c>
      <c r="H7" s="22">
        <v>90</v>
      </c>
      <c r="I7" s="22">
        <v>0.06</v>
      </c>
      <c r="J7" s="22">
        <v>20</v>
      </c>
      <c r="K7" s="22">
        <v>0.02</v>
      </c>
      <c r="L7" s="22">
        <v>0.4</v>
      </c>
      <c r="M7" s="22">
        <v>32</v>
      </c>
      <c r="N7" s="22">
        <v>22</v>
      </c>
      <c r="O7" s="22">
        <v>18</v>
      </c>
      <c r="P7" s="22">
        <v>4.4000000000000004</v>
      </c>
    </row>
    <row r="8" spans="1:16" ht="13.95" customHeight="1" x14ac:dyDescent="0.3">
      <c r="A8" s="138"/>
      <c r="B8" s="139"/>
      <c r="C8" s="65" t="s">
        <v>133</v>
      </c>
      <c r="D8" s="65">
        <v>200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31.2" x14ac:dyDescent="0.3">
      <c r="A9" s="138">
        <v>2008</v>
      </c>
      <c r="B9" s="139" t="s">
        <v>179</v>
      </c>
      <c r="C9" s="30" t="s">
        <v>277</v>
      </c>
      <c r="D9" s="21" t="s">
        <v>284</v>
      </c>
      <c r="E9" s="50">
        <v>42.671999999999997</v>
      </c>
      <c r="F9" s="22">
        <v>11.964000000000002</v>
      </c>
      <c r="G9" s="22">
        <v>63.347999999999999</v>
      </c>
      <c r="H9" s="22">
        <v>544.572</v>
      </c>
      <c r="I9" s="22">
        <v>0.14400000000000002</v>
      </c>
      <c r="J9" s="22">
        <v>0.80400000000000005</v>
      </c>
      <c r="K9" s="22">
        <v>0.10799999999999998</v>
      </c>
      <c r="L9" s="22">
        <v>0.96</v>
      </c>
      <c r="M9" s="22">
        <v>390.19200000000006</v>
      </c>
      <c r="N9" s="22">
        <v>538.70400000000006</v>
      </c>
      <c r="O9" s="22">
        <v>60.947999999999993</v>
      </c>
      <c r="P9" s="22">
        <v>2.34</v>
      </c>
    </row>
    <row r="10" spans="1:16" x14ac:dyDescent="0.3">
      <c r="A10" s="138"/>
      <c r="B10" s="156"/>
      <c r="C10" s="11" t="s">
        <v>41</v>
      </c>
      <c r="D10" s="12">
        <v>216</v>
      </c>
      <c r="E10" s="133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x14ac:dyDescent="0.3">
      <c r="A11" s="138"/>
      <c r="B11" s="156"/>
      <c r="C11" s="11" t="s">
        <v>36</v>
      </c>
      <c r="D11" s="12">
        <v>17.600000000000001</v>
      </c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</row>
    <row r="12" spans="1:16" x14ac:dyDescent="0.3">
      <c r="A12" s="138"/>
      <c r="B12" s="156"/>
      <c r="C12" s="11" t="s">
        <v>35</v>
      </c>
      <c r="D12" s="12">
        <v>8</v>
      </c>
      <c r="E12" s="133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1:16" x14ac:dyDescent="0.3">
      <c r="A13" s="138"/>
      <c r="B13" s="156"/>
      <c r="C13" s="11" t="s">
        <v>2</v>
      </c>
      <c r="D13" s="12">
        <v>24</v>
      </c>
      <c r="E13" s="133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6" x14ac:dyDescent="0.3">
      <c r="A14" s="138"/>
      <c r="B14" s="156"/>
      <c r="C14" s="11" t="s">
        <v>43</v>
      </c>
      <c r="D14" s="12">
        <v>0.04</v>
      </c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16" x14ac:dyDescent="0.3">
      <c r="A15" s="138"/>
      <c r="B15" s="156"/>
      <c r="C15" s="11" t="s">
        <v>17</v>
      </c>
      <c r="D15" s="12">
        <v>16</v>
      </c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16" x14ac:dyDescent="0.3">
      <c r="A16" s="138"/>
      <c r="B16" s="156"/>
      <c r="C16" s="11" t="s">
        <v>12</v>
      </c>
      <c r="D16" s="12">
        <v>8</v>
      </c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x14ac:dyDescent="0.3">
      <c r="A17" s="138"/>
      <c r="B17" s="138"/>
      <c r="C17" s="113" t="s">
        <v>279</v>
      </c>
      <c r="D17" s="26">
        <v>85</v>
      </c>
      <c r="E17" s="133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x14ac:dyDescent="0.3">
      <c r="A18" s="138"/>
      <c r="B18" s="156"/>
      <c r="C18" s="51" t="s">
        <v>180</v>
      </c>
      <c r="D18" s="12">
        <v>6.7199999999999989</v>
      </c>
      <c r="E18" s="133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</row>
    <row r="19" spans="1:16" x14ac:dyDescent="0.3">
      <c r="A19" s="138"/>
      <c r="B19" s="156"/>
      <c r="C19" s="51" t="s">
        <v>2</v>
      </c>
      <c r="D19" s="12">
        <v>9.6000000000000014</v>
      </c>
      <c r="E19" s="133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0" spans="1:16" x14ac:dyDescent="0.3">
      <c r="A20" s="138"/>
      <c r="B20" s="156"/>
      <c r="C20" s="51" t="s">
        <v>181</v>
      </c>
      <c r="D20" s="12">
        <v>2.88</v>
      </c>
      <c r="E20" s="133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</row>
    <row r="21" spans="1:16" x14ac:dyDescent="0.3">
      <c r="A21" s="138"/>
      <c r="B21" s="156"/>
      <c r="C21" s="51" t="s">
        <v>26</v>
      </c>
      <c r="D21" s="12">
        <v>96</v>
      </c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6" x14ac:dyDescent="0.3">
      <c r="A22" s="138">
        <v>2008</v>
      </c>
      <c r="B22" s="139">
        <v>365</v>
      </c>
      <c r="C22" s="27" t="s">
        <v>207</v>
      </c>
      <c r="D22" s="37">
        <v>10</v>
      </c>
      <c r="E22" s="50">
        <v>0.1</v>
      </c>
      <c r="F22" s="22">
        <v>7.2</v>
      </c>
      <c r="G22" s="22">
        <v>0.1</v>
      </c>
      <c r="H22" s="22">
        <v>66</v>
      </c>
      <c r="I22" s="22">
        <v>0</v>
      </c>
      <c r="J22" s="22">
        <v>0</v>
      </c>
      <c r="K22" s="22">
        <v>0.05</v>
      </c>
      <c r="L22" s="22">
        <v>0.1</v>
      </c>
      <c r="M22" s="22">
        <v>2.4</v>
      </c>
      <c r="N22" s="22">
        <v>3</v>
      </c>
      <c r="O22" s="22">
        <v>0.05</v>
      </c>
      <c r="P22" s="22">
        <v>0.02</v>
      </c>
    </row>
    <row r="23" spans="1:16" x14ac:dyDescent="0.3">
      <c r="A23" s="138"/>
      <c r="B23" s="139"/>
      <c r="C23" s="65" t="s">
        <v>4</v>
      </c>
      <c r="D23" s="65">
        <v>10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</row>
    <row r="24" spans="1:16" x14ac:dyDescent="0.3">
      <c r="A24" s="138">
        <v>2008</v>
      </c>
      <c r="B24" s="139">
        <v>270</v>
      </c>
      <c r="C24" s="30" t="s">
        <v>252</v>
      </c>
      <c r="D24" s="21">
        <v>200</v>
      </c>
      <c r="E24" s="41">
        <v>4.8499999999999996</v>
      </c>
      <c r="F24" s="38">
        <v>5.04</v>
      </c>
      <c r="G24" s="38">
        <v>32.729999999999997</v>
      </c>
      <c r="H24" s="38">
        <v>195.71</v>
      </c>
      <c r="I24" s="38">
        <v>0.06</v>
      </c>
      <c r="J24" s="39">
        <v>1.69</v>
      </c>
      <c r="K24" s="39">
        <v>0.03</v>
      </c>
      <c r="L24" s="39">
        <v>0.02</v>
      </c>
      <c r="M24" s="39">
        <v>163.15</v>
      </c>
      <c r="N24" s="39">
        <v>149.75</v>
      </c>
      <c r="O24" s="39">
        <v>39.450000000000003</v>
      </c>
      <c r="P24" s="39">
        <v>1.31</v>
      </c>
    </row>
    <row r="25" spans="1:16" x14ac:dyDescent="0.3">
      <c r="A25" s="138"/>
      <c r="B25" s="156"/>
      <c r="C25" s="11" t="s">
        <v>23</v>
      </c>
      <c r="D25" s="11">
        <v>5</v>
      </c>
      <c r="E25" s="186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8"/>
    </row>
    <row r="26" spans="1:16" x14ac:dyDescent="0.3">
      <c r="A26" s="138"/>
      <c r="B26" s="156"/>
      <c r="C26" s="11" t="s">
        <v>22</v>
      </c>
      <c r="D26" s="11">
        <v>130</v>
      </c>
      <c r="E26" s="189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1"/>
    </row>
    <row r="27" spans="1:16" x14ac:dyDescent="0.3">
      <c r="A27" s="138"/>
      <c r="B27" s="156"/>
      <c r="C27" s="11" t="s">
        <v>26</v>
      </c>
      <c r="D27" s="11">
        <v>80</v>
      </c>
      <c r="E27" s="189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1"/>
    </row>
    <row r="28" spans="1:16" x14ac:dyDescent="0.3">
      <c r="A28" s="138"/>
      <c r="B28" s="156"/>
      <c r="C28" s="11" t="s">
        <v>2</v>
      </c>
      <c r="D28" s="11">
        <v>25</v>
      </c>
      <c r="E28" s="199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1"/>
    </row>
    <row r="29" spans="1:16" x14ac:dyDescent="0.3">
      <c r="A29" s="138" t="s">
        <v>19</v>
      </c>
      <c r="B29" s="139" t="s">
        <v>19</v>
      </c>
      <c r="C29" s="27" t="s">
        <v>6</v>
      </c>
      <c r="D29" s="37">
        <v>80</v>
      </c>
      <c r="E29" s="50">
        <v>5.24</v>
      </c>
      <c r="F29" s="53">
        <v>1.64</v>
      </c>
      <c r="G29" s="53">
        <v>37.946666666666665</v>
      </c>
      <c r="H29" s="53">
        <v>187.51999999999998</v>
      </c>
      <c r="I29" s="53">
        <v>9.3333333333333338E-2</v>
      </c>
      <c r="J29" s="54">
        <v>0</v>
      </c>
      <c r="K29" s="54">
        <v>1.3333333333333334E-2</v>
      </c>
      <c r="L29" s="54">
        <v>0.78666666666666663</v>
      </c>
      <c r="M29" s="54">
        <v>12.946666666666667</v>
      </c>
      <c r="N29" s="54">
        <v>50.68</v>
      </c>
      <c r="O29" s="54">
        <v>9.0666666666666664</v>
      </c>
      <c r="P29" s="54">
        <v>0.69333333333333336</v>
      </c>
    </row>
    <row r="30" spans="1:16" x14ac:dyDescent="0.3">
      <c r="A30" s="138"/>
      <c r="B30" s="139"/>
      <c r="C30" s="16" t="s">
        <v>6</v>
      </c>
      <c r="D30" s="16">
        <v>80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x14ac:dyDescent="0.3">
      <c r="A31" s="149" t="s">
        <v>100</v>
      </c>
      <c r="B31" s="150"/>
      <c r="C31" s="150"/>
      <c r="D31" s="150"/>
      <c r="E31" s="69">
        <f t="shared" ref="E31:P31" si="0">E7+E9+E24+E29+E22</f>
        <v>53.661999999999999</v>
      </c>
      <c r="F31" s="69">
        <f t="shared" si="0"/>
        <v>26.644000000000002</v>
      </c>
      <c r="G31" s="69">
        <f t="shared" si="0"/>
        <v>154.92466666666664</v>
      </c>
      <c r="H31" s="69">
        <f t="shared" si="0"/>
        <v>1083.8020000000001</v>
      </c>
      <c r="I31" s="69">
        <f t="shared" si="0"/>
        <v>0.35733333333333334</v>
      </c>
      <c r="J31" s="69">
        <f t="shared" si="0"/>
        <v>22.494</v>
      </c>
      <c r="K31" s="69">
        <f t="shared" si="0"/>
        <v>0.22133333333333333</v>
      </c>
      <c r="L31" s="69">
        <f t="shared" si="0"/>
        <v>2.2666666666666666</v>
      </c>
      <c r="M31" s="69">
        <f t="shared" si="0"/>
        <v>600.68866666666679</v>
      </c>
      <c r="N31" s="69">
        <f t="shared" si="0"/>
        <v>764.13400000000001</v>
      </c>
      <c r="O31" s="69">
        <f t="shared" si="0"/>
        <v>127.51466666666666</v>
      </c>
      <c r="P31" s="69">
        <f t="shared" si="0"/>
        <v>8.7633333333333336</v>
      </c>
    </row>
    <row r="32" spans="1:16" x14ac:dyDescent="0.3"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x14ac:dyDescent="0.3">
      <c r="L33" s="77" t="s">
        <v>275</v>
      </c>
      <c r="O33" s="111" t="s">
        <v>282</v>
      </c>
    </row>
    <row r="34" spans="1:16" x14ac:dyDescent="0.3">
      <c r="A34" s="153" t="s">
        <v>81</v>
      </c>
      <c r="B34" s="153" t="s">
        <v>84</v>
      </c>
      <c r="C34" s="153" t="s">
        <v>82</v>
      </c>
      <c r="D34" s="153" t="s">
        <v>83</v>
      </c>
      <c r="E34" s="153" t="s">
        <v>88</v>
      </c>
      <c r="F34" s="153"/>
      <c r="G34" s="153"/>
      <c r="H34" s="153" t="s">
        <v>89</v>
      </c>
      <c r="I34" s="153" t="s">
        <v>90</v>
      </c>
      <c r="J34" s="153"/>
      <c r="K34" s="153"/>
      <c r="L34" s="153"/>
      <c r="M34" s="153" t="s">
        <v>94</v>
      </c>
      <c r="N34" s="153"/>
      <c r="O34" s="153"/>
      <c r="P34" s="153"/>
    </row>
    <row r="35" spans="1:16" x14ac:dyDescent="0.3">
      <c r="A35" s="153"/>
      <c r="B35" s="153"/>
      <c r="C35" s="153"/>
      <c r="D35" s="153"/>
      <c r="E35" s="15" t="s">
        <v>85</v>
      </c>
      <c r="F35" s="15" t="s">
        <v>86</v>
      </c>
      <c r="G35" s="15" t="s">
        <v>87</v>
      </c>
      <c r="H35" s="153"/>
      <c r="I35" s="15" t="s">
        <v>91</v>
      </c>
      <c r="J35" s="15" t="s">
        <v>57</v>
      </c>
      <c r="K35" s="15" t="s">
        <v>58</v>
      </c>
      <c r="L35" s="15" t="s">
        <v>92</v>
      </c>
      <c r="M35" s="15" t="s">
        <v>93</v>
      </c>
      <c r="N35" s="15" t="s">
        <v>54</v>
      </c>
      <c r="O35" s="15" t="s">
        <v>55</v>
      </c>
      <c r="P35" s="15" t="s">
        <v>56</v>
      </c>
    </row>
    <row r="36" spans="1:16" x14ac:dyDescent="0.3">
      <c r="A36" s="20">
        <v>1</v>
      </c>
      <c r="B36" s="20">
        <v>2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20">
        <v>8</v>
      </c>
      <c r="I36" s="20">
        <v>9</v>
      </c>
      <c r="J36" s="20">
        <v>10</v>
      </c>
      <c r="K36" s="20">
        <v>11</v>
      </c>
      <c r="L36" s="20">
        <v>12</v>
      </c>
      <c r="M36" s="20">
        <v>13</v>
      </c>
      <c r="N36" s="20">
        <v>14</v>
      </c>
      <c r="O36" s="20">
        <v>15</v>
      </c>
      <c r="P36" s="20">
        <v>16</v>
      </c>
    </row>
    <row r="37" spans="1:16" x14ac:dyDescent="0.3">
      <c r="A37" s="137" t="s">
        <v>212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6" x14ac:dyDescent="0.3">
      <c r="A38" s="137" t="s">
        <v>97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6" x14ac:dyDescent="0.3">
      <c r="A39" s="138">
        <v>2008</v>
      </c>
      <c r="B39" s="139">
        <v>246</v>
      </c>
      <c r="C39" s="30" t="s">
        <v>166</v>
      </c>
      <c r="D39" s="21">
        <v>100</v>
      </c>
      <c r="E39" s="50">
        <v>0.8</v>
      </c>
      <c r="F39" s="53">
        <v>0.1</v>
      </c>
      <c r="G39" s="53">
        <v>3.3</v>
      </c>
      <c r="H39" s="53">
        <v>14</v>
      </c>
      <c r="I39" s="53">
        <v>0.06</v>
      </c>
      <c r="J39" s="54">
        <v>25</v>
      </c>
      <c r="K39" s="54">
        <v>0.14000000000000001</v>
      </c>
      <c r="L39" s="54">
        <v>0.7</v>
      </c>
      <c r="M39" s="54">
        <v>14</v>
      </c>
      <c r="N39" s="54">
        <v>26</v>
      </c>
      <c r="O39" s="54">
        <v>20</v>
      </c>
      <c r="P39" s="54">
        <v>0.9</v>
      </c>
    </row>
    <row r="40" spans="1:16" x14ac:dyDescent="0.3">
      <c r="A40" s="138"/>
      <c r="B40" s="152"/>
      <c r="C40" s="11" t="s">
        <v>168</v>
      </c>
      <c r="D40" s="12">
        <v>100</v>
      </c>
      <c r="E40" s="133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x14ac:dyDescent="0.3">
      <c r="A41" s="138">
        <v>2008</v>
      </c>
      <c r="B41" s="139">
        <v>51</v>
      </c>
      <c r="C41" s="27" t="s">
        <v>80</v>
      </c>
      <c r="D41" s="37" t="s">
        <v>126</v>
      </c>
      <c r="E41" s="75">
        <v>2.31</v>
      </c>
      <c r="F41" s="75">
        <v>7.74</v>
      </c>
      <c r="G41" s="75">
        <v>15.43</v>
      </c>
      <c r="H41" s="75">
        <v>140.59</v>
      </c>
      <c r="I41" s="75">
        <v>0.06</v>
      </c>
      <c r="J41" s="75">
        <v>10.35</v>
      </c>
      <c r="K41" s="75">
        <v>0.21</v>
      </c>
      <c r="L41" s="75">
        <v>2.39</v>
      </c>
      <c r="M41" s="75">
        <v>35.5</v>
      </c>
      <c r="N41" s="75">
        <v>58.4</v>
      </c>
      <c r="O41" s="75">
        <v>22.05</v>
      </c>
      <c r="P41" s="75">
        <v>0.66</v>
      </c>
    </row>
    <row r="42" spans="1:16" x14ac:dyDescent="0.3">
      <c r="A42" s="138"/>
      <c r="B42" s="139"/>
      <c r="C42" s="42" t="s">
        <v>177</v>
      </c>
      <c r="D42" s="18">
        <v>30</v>
      </c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</row>
    <row r="43" spans="1:16" x14ac:dyDescent="0.3">
      <c r="A43" s="138"/>
      <c r="B43" s="139"/>
      <c r="C43" s="42" t="s">
        <v>8</v>
      </c>
      <c r="D43" s="18">
        <v>25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</row>
    <row r="44" spans="1:16" x14ac:dyDescent="0.3">
      <c r="A44" s="138"/>
      <c r="B44" s="139"/>
      <c r="C44" s="42" t="s">
        <v>178</v>
      </c>
      <c r="D44" s="18">
        <v>10</v>
      </c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</row>
    <row r="45" spans="1:16" x14ac:dyDescent="0.3">
      <c r="A45" s="138"/>
      <c r="B45" s="139"/>
      <c r="C45" s="42" t="s">
        <v>9</v>
      </c>
      <c r="D45" s="18">
        <v>10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</row>
    <row r="46" spans="1:16" x14ac:dyDescent="0.3">
      <c r="A46" s="138"/>
      <c r="B46" s="139"/>
      <c r="C46" s="42" t="s">
        <v>10</v>
      </c>
      <c r="D46" s="18">
        <v>10</v>
      </c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</row>
    <row r="47" spans="1:16" x14ac:dyDescent="0.3">
      <c r="A47" s="138"/>
      <c r="B47" s="139"/>
      <c r="C47" s="42" t="s">
        <v>15</v>
      </c>
      <c r="D47" s="18">
        <v>5</v>
      </c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1:16" x14ac:dyDescent="0.3">
      <c r="A48" s="138"/>
      <c r="B48" s="139"/>
      <c r="C48" s="42" t="s">
        <v>26</v>
      </c>
      <c r="D48" s="18">
        <v>212.54</v>
      </c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1:16" x14ac:dyDescent="0.3">
      <c r="A49" s="138"/>
      <c r="B49" s="139"/>
      <c r="C49" s="42" t="s">
        <v>12</v>
      </c>
      <c r="D49" s="18">
        <v>10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1:16" x14ac:dyDescent="0.3">
      <c r="A50" s="138"/>
      <c r="B50" s="139"/>
      <c r="C50" s="42" t="s">
        <v>3</v>
      </c>
      <c r="D50" s="42">
        <v>1.25</v>
      </c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</row>
    <row r="51" spans="1:16" x14ac:dyDescent="0.3">
      <c r="A51" s="138"/>
      <c r="B51" s="139"/>
      <c r="C51" s="42" t="s">
        <v>11</v>
      </c>
      <c r="D51" s="42">
        <v>0.01</v>
      </c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</row>
    <row r="52" spans="1:16" x14ac:dyDescent="0.3">
      <c r="A52" s="138"/>
      <c r="B52" s="139"/>
      <c r="C52" s="42" t="s">
        <v>13</v>
      </c>
      <c r="D52" s="42">
        <v>1.88</v>
      </c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</row>
    <row r="53" spans="1:16" ht="31.5" customHeight="1" x14ac:dyDescent="0.3">
      <c r="A53" s="192">
        <v>2008</v>
      </c>
      <c r="B53" s="204" t="s">
        <v>246</v>
      </c>
      <c r="C53" s="27" t="s">
        <v>113</v>
      </c>
      <c r="D53" s="99">
        <v>350</v>
      </c>
      <c r="E53" s="101">
        <v>30.57</v>
      </c>
      <c r="F53" s="101">
        <v>37.19</v>
      </c>
      <c r="G53" s="101">
        <v>73.459999999999994</v>
      </c>
      <c r="H53" s="101">
        <v>750.84</v>
      </c>
      <c r="I53" s="101">
        <v>0.18</v>
      </c>
      <c r="J53" s="101">
        <v>0.97</v>
      </c>
      <c r="K53" s="101">
        <v>0.18</v>
      </c>
      <c r="L53" s="101">
        <v>7.24</v>
      </c>
      <c r="M53" s="101">
        <v>195.57</v>
      </c>
      <c r="N53" s="101">
        <v>411.71</v>
      </c>
      <c r="O53" s="101">
        <v>55.54</v>
      </c>
      <c r="P53" s="101">
        <v>1.1399999999999999</v>
      </c>
    </row>
    <row r="54" spans="1:16" x14ac:dyDescent="0.3">
      <c r="A54" s="193"/>
      <c r="B54" s="205"/>
      <c r="C54" s="42" t="s">
        <v>78</v>
      </c>
      <c r="D54" s="18">
        <v>143.26</v>
      </c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3"/>
    </row>
    <row r="55" spans="1:16" x14ac:dyDescent="0.3">
      <c r="A55" s="193"/>
      <c r="B55" s="205"/>
      <c r="C55" s="42" t="s">
        <v>17</v>
      </c>
      <c r="D55" s="18">
        <v>7.66</v>
      </c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5"/>
    </row>
    <row r="56" spans="1:16" x14ac:dyDescent="0.3">
      <c r="A56" s="193"/>
      <c r="B56" s="205"/>
      <c r="C56" s="42" t="s">
        <v>15</v>
      </c>
      <c r="D56" s="18">
        <v>12.21</v>
      </c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5"/>
    </row>
    <row r="57" spans="1:16" x14ac:dyDescent="0.3">
      <c r="A57" s="193"/>
      <c r="B57" s="205"/>
      <c r="C57" s="42" t="s">
        <v>247</v>
      </c>
      <c r="D57" s="18">
        <v>213.28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5"/>
    </row>
    <row r="58" spans="1:16" x14ac:dyDescent="0.3">
      <c r="A58" s="193"/>
      <c r="B58" s="205"/>
      <c r="C58" s="52" t="s">
        <v>8</v>
      </c>
      <c r="D58" s="18">
        <v>211.15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5"/>
    </row>
    <row r="59" spans="1:16" x14ac:dyDescent="0.3">
      <c r="A59" s="193"/>
      <c r="B59" s="205"/>
      <c r="C59" s="52" t="s">
        <v>15</v>
      </c>
      <c r="D59" s="18">
        <v>9.6</v>
      </c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5"/>
    </row>
    <row r="60" spans="1:16" x14ac:dyDescent="0.3">
      <c r="A60" s="193"/>
      <c r="B60" s="205"/>
      <c r="C60" s="74" t="s">
        <v>15</v>
      </c>
      <c r="D60" s="18">
        <v>8.14</v>
      </c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5"/>
    </row>
    <row r="61" spans="1:16" x14ac:dyDescent="0.3">
      <c r="A61" s="193"/>
      <c r="B61" s="205"/>
      <c r="C61" s="42" t="s">
        <v>248</v>
      </c>
      <c r="D61" s="18">
        <v>82.03</v>
      </c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5"/>
    </row>
    <row r="62" spans="1:16" x14ac:dyDescent="0.3">
      <c r="A62" s="193"/>
      <c r="B62" s="205"/>
      <c r="C62" s="52" t="s">
        <v>22</v>
      </c>
      <c r="D62" s="18">
        <v>82.03</v>
      </c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5"/>
    </row>
    <row r="63" spans="1:16" x14ac:dyDescent="0.3">
      <c r="A63" s="193"/>
      <c r="B63" s="205"/>
      <c r="C63" s="52" t="s">
        <v>17</v>
      </c>
      <c r="D63" s="45">
        <v>6.56</v>
      </c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5"/>
    </row>
    <row r="64" spans="1:16" x14ac:dyDescent="0.3">
      <c r="A64" s="193"/>
      <c r="B64" s="205"/>
      <c r="C64" s="52" t="s">
        <v>4</v>
      </c>
      <c r="D64" s="102">
        <v>6.56</v>
      </c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5"/>
    </row>
    <row r="65" spans="1:16" x14ac:dyDescent="0.3">
      <c r="A65" s="194"/>
      <c r="B65" s="206"/>
      <c r="C65" s="42" t="s">
        <v>96</v>
      </c>
      <c r="D65" s="61">
        <v>9.44</v>
      </c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8"/>
    </row>
    <row r="66" spans="1:16" ht="31.2" x14ac:dyDescent="0.3">
      <c r="A66" s="138">
        <v>2008</v>
      </c>
      <c r="B66" s="139">
        <v>282</v>
      </c>
      <c r="C66" s="27" t="s">
        <v>66</v>
      </c>
      <c r="D66" s="37">
        <v>200</v>
      </c>
      <c r="E66" s="29">
        <v>0.16</v>
      </c>
      <c r="F66" s="22">
        <v>0</v>
      </c>
      <c r="G66" s="22">
        <v>14.99</v>
      </c>
      <c r="H66" s="22">
        <v>60.64</v>
      </c>
      <c r="I66" s="22">
        <v>0.02</v>
      </c>
      <c r="J66" s="22">
        <v>10</v>
      </c>
      <c r="K66" s="22">
        <v>0.01</v>
      </c>
      <c r="L66" s="22">
        <v>0.2</v>
      </c>
      <c r="M66" s="22">
        <v>20.05</v>
      </c>
      <c r="N66" s="22">
        <v>15.6</v>
      </c>
      <c r="O66" s="22">
        <v>13.2</v>
      </c>
      <c r="P66" s="22">
        <v>1.65</v>
      </c>
    </row>
    <row r="67" spans="1:16" x14ac:dyDescent="0.3">
      <c r="A67" s="138"/>
      <c r="B67" s="139"/>
      <c r="C67" s="64" t="s">
        <v>224</v>
      </c>
      <c r="D67" s="17">
        <v>40</v>
      </c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</row>
    <row r="68" spans="1:16" x14ac:dyDescent="0.3">
      <c r="A68" s="138"/>
      <c r="B68" s="139"/>
      <c r="C68" s="64" t="s">
        <v>26</v>
      </c>
      <c r="D68" s="17">
        <v>162</v>
      </c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</row>
    <row r="69" spans="1:16" x14ac:dyDescent="0.3">
      <c r="A69" s="138"/>
      <c r="B69" s="139"/>
      <c r="C69" s="64" t="s">
        <v>2</v>
      </c>
      <c r="D69" s="17">
        <v>15</v>
      </c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</row>
    <row r="70" spans="1:16" x14ac:dyDescent="0.3">
      <c r="A70" s="138"/>
      <c r="B70" s="139"/>
      <c r="C70" s="64" t="s">
        <v>191</v>
      </c>
      <c r="D70" s="17">
        <v>0.2</v>
      </c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</row>
    <row r="71" spans="1:16" x14ac:dyDescent="0.3">
      <c r="A71" s="138" t="s">
        <v>19</v>
      </c>
      <c r="B71" s="139" t="s">
        <v>19</v>
      </c>
      <c r="C71" s="30" t="s">
        <v>195</v>
      </c>
      <c r="D71" s="21">
        <v>60</v>
      </c>
      <c r="E71" s="50">
        <v>3.2700000000000005</v>
      </c>
      <c r="F71" s="35">
        <v>0.62999999999999989</v>
      </c>
      <c r="G71" s="35">
        <v>19.53</v>
      </c>
      <c r="H71" s="35">
        <v>96.765000000000015</v>
      </c>
      <c r="I71" s="35">
        <v>0.03</v>
      </c>
      <c r="J71" s="36">
        <v>0</v>
      </c>
      <c r="K71" s="36">
        <v>0</v>
      </c>
      <c r="L71" s="36">
        <v>0</v>
      </c>
      <c r="M71" s="36">
        <v>7.5149999999999997</v>
      </c>
      <c r="N71" s="36">
        <v>25.125</v>
      </c>
      <c r="O71" s="36">
        <v>7.8450000000000006</v>
      </c>
      <c r="P71" s="36">
        <v>0.62999999999999989</v>
      </c>
    </row>
    <row r="72" spans="1:16" x14ac:dyDescent="0.3">
      <c r="A72" s="138"/>
      <c r="B72" s="152"/>
      <c r="C72" s="11" t="s">
        <v>196</v>
      </c>
      <c r="D72" s="12">
        <v>60</v>
      </c>
      <c r="E72" s="135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3"/>
    </row>
    <row r="73" spans="1:16" x14ac:dyDescent="0.3">
      <c r="A73" s="138" t="s">
        <v>19</v>
      </c>
      <c r="B73" s="139" t="s">
        <v>19</v>
      </c>
      <c r="C73" s="27" t="s">
        <v>6</v>
      </c>
      <c r="D73" s="37">
        <v>80</v>
      </c>
      <c r="E73" s="50">
        <v>5.24</v>
      </c>
      <c r="F73" s="53">
        <v>1.64</v>
      </c>
      <c r="G73" s="53">
        <v>37.946666666666665</v>
      </c>
      <c r="H73" s="53">
        <v>187.51999999999998</v>
      </c>
      <c r="I73" s="53">
        <v>9.3333333333333338E-2</v>
      </c>
      <c r="J73" s="54">
        <v>0</v>
      </c>
      <c r="K73" s="54">
        <v>1.3333333333333334E-2</v>
      </c>
      <c r="L73" s="54">
        <v>0.78666666666666663</v>
      </c>
      <c r="M73" s="54">
        <v>12.946666666666667</v>
      </c>
      <c r="N73" s="54">
        <v>50.68</v>
      </c>
      <c r="O73" s="54">
        <v>9.0666666666666664</v>
      </c>
      <c r="P73" s="54">
        <v>0.69333333333333336</v>
      </c>
    </row>
    <row r="74" spans="1:16" x14ac:dyDescent="0.3">
      <c r="A74" s="138"/>
      <c r="B74" s="139"/>
      <c r="C74" s="16" t="s">
        <v>6</v>
      </c>
      <c r="D74" s="16">
        <v>80</v>
      </c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</row>
    <row r="75" spans="1:16" x14ac:dyDescent="0.3">
      <c r="A75" s="149" t="s">
        <v>100</v>
      </c>
      <c r="B75" s="150"/>
      <c r="C75" s="150"/>
      <c r="D75" s="150"/>
      <c r="E75" s="69">
        <f t="shared" ref="E75:P75" si="1">E39+E41+E53+E66+E71+E73</f>
        <v>42.35</v>
      </c>
      <c r="F75" s="69">
        <f t="shared" si="1"/>
        <v>47.300000000000004</v>
      </c>
      <c r="G75" s="69">
        <f t="shared" si="1"/>
        <v>164.65666666666667</v>
      </c>
      <c r="H75" s="69">
        <f t="shared" si="1"/>
        <v>1250.355</v>
      </c>
      <c r="I75" s="69">
        <f t="shared" si="1"/>
        <v>0.4433333333333333</v>
      </c>
      <c r="J75" s="69">
        <f t="shared" si="1"/>
        <v>46.32</v>
      </c>
      <c r="K75" s="69">
        <f t="shared" si="1"/>
        <v>0.55333333333333334</v>
      </c>
      <c r="L75" s="69">
        <f t="shared" si="1"/>
        <v>11.316666666666666</v>
      </c>
      <c r="M75" s="69">
        <f t="shared" si="1"/>
        <v>285.58166666666665</v>
      </c>
      <c r="N75" s="69">
        <f t="shared" si="1"/>
        <v>587.51499999999999</v>
      </c>
      <c r="O75" s="69">
        <f t="shared" si="1"/>
        <v>127.70166666666667</v>
      </c>
      <c r="P75" s="69">
        <f t="shared" si="1"/>
        <v>5.6733333333333329</v>
      </c>
    </row>
    <row r="78" spans="1:16" x14ac:dyDescent="0.3">
      <c r="L78" s="77" t="s">
        <v>275</v>
      </c>
      <c r="O78" s="111" t="s">
        <v>282</v>
      </c>
    </row>
    <row r="79" spans="1:16" x14ac:dyDescent="0.3">
      <c r="A79" s="153" t="s">
        <v>81</v>
      </c>
      <c r="B79" s="153" t="s">
        <v>84</v>
      </c>
      <c r="C79" s="153" t="s">
        <v>82</v>
      </c>
      <c r="D79" s="153" t="s">
        <v>83</v>
      </c>
      <c r="E79" s="153" t="s">
        <v>88</v>
      </c>
      <c r="F79" s="153"/>
      <c r="G79" s="153"/>
      <c r="H79" s="153" t="s">
        <v>89</v>
      </c>
      <c r="I79" s="153" t="s">
        <v>90</v>
      </c>
      <c r="J79" s="153"/>
      <c r="K79" s="153"/>
      <c r="L79" s="153"/>
      <c r="M79" s="153" t="s">
        <v>94</v>
      </c>
      <c r="N79" s="153"/>
      <c r="O79" s="153"/>
      <c r="P79" s="153"/>
    </row>
    <row r="80" spans="1:16" x14ac:dyDescent="0.3">
      <c r="A80" s="153"/>
      <c r="B80" s="153"/>
      <c r="C80" s="153"/>
      <c r="D80" s="153"/>
      <c r="E80" s="15" t="s">
        <v>85</v>
      </c>
      <c r="F80" s="15" t="s">
        <v>86</v>
      </c>
      <c r="G80" s="15" t="s">
        <v>87</v>
      </c>
      <c r="H80" s="153"/>
      <c r="I80" s="15" t="s">
        <v>91</v>
      </c>
      <c r="J80" s="15" t="s">
        <v>57</v>
      </c>
      <c r="K80" s="15" t="s">
        <v>58</v>
      </c>
      <c r="L80" s="15" t="s">
        <v>92</v>
      </c>
      <c r="M80" s="15" t="s">
        <v>93</v>
      </c>
      <c r="N80" s="15" t="s">
        <v>54</v>
      </c>
      <c r="O80" s="15" t="s">
        <v>55</v>
      </c>
      <c r="P80" s="15" t="s">
        <v>56</v>
      </c>
    </row>
    <row r="81" spans="1:16" x14ac:dyDescent="0.3">
      <c r="A81" s="20">
        <v>1</v>
      </c>
      <c r="B81" s="20">
        <v>2</v>
      </c>
      <c r="C81" s="20">
        <v>3</v>
      </c>
      <c r="D81" s="20">
        <v>4</v>
      </c>
      <c r="E81" s="20">
        <v>5</v>
      </c>
      <c r="F81" s="20">
        <v>6</v>
      </c>
      <c r="G81" s="20">
        <v>7</v>
      </c>
      <c r="H81" s="20">
        <v>8</v>
      </c>
      <c r="I81" s="20">
        <v>9</v>
      </c>
      <c r="J81" s="20">
        <v>10</v>
      </c>
      <c r="K81" s="20">
        <v>11</v>
      </c>
      <c r="L81" s="20">
        <v>12</v>
      </c>
      <c r="M81" s="20">
        <v>13</v>
      </c>
      <c r="N81" s="20">
        <v>14</v>
      </c>
      <c r="O81" s="20">
        <v>15</v>
      </c>
      <c r="P81" s="20">
        <v>16</v>
      </c>
    </row>
    <row r="82" spans="1:16" x14ac:dyDescent="0.3">
      <c r="A82" s="137" t="s">
        <v>212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</row>
    <row r="83" spans="1:16" x14ac:dyDescent="0.3">
      <c r="A83" s="137" t="s">
        <v>98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</row>
    <row r="84" spans="1:16" x14ac:dyDescent="0.3">
      <c r="A84" s="138">
        <v>2008</v>
      </c>
      <c r="B84" s="139">
        <v>180</v>
      </c>
      <c r="C84" s="30" t="s">
        <v>71</v>
      </c>
      <c r="D84" s="21">
        <v>120</v>
      </c>
      <c r="E84" s="29">
        <v>21.68</v>
      </c>
      <c r="F84" s="22">
        <v>24.21</v>
      </c>
      <c r="G84" s="22">
        <v>6.74</v>
      </c>
      <c r="H84" s="22">
        <v>331.53</v>
      </c>
      <c r="I84" s="22">
        <v>0.06</v>
      </c>
      <c r="J84" s="22">
        <v>2.9</v>
      </c>
      <c r="K84" s="22">
        <v>0.03</v>
      </c>
      <c r="L84" s="22">
        <v>0.59</v>
      </c>
      <c r="M84" s="22">
        <v>16.760000000000002</v>
      </c>
      <c r="N84" s="22">
        <v>167.03</v>
      </c>
      <c r="O84" s="22">
        <v>23.3</v>
      </c>
      <c r="P84" s="22">
        <v>2.79</v>
      </c>
    </row>
    <row r="85" spans="1:16" x14ac:dyDescent="0.3">
      <c r="A85" s="138"/>
      <c r="B85" s="156"/>
      <c r="C85" s="11" t="s">
        <v>44</v>
      </c>
      <c r="D85" s="12">
        <v>111</v>
      </c>
      <c r="E85" s="180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</row>
    <row r="86" spans="1:16" x14ac:dyDescent="0.3">
      <c r="A86" s="138"/>
      <c r="B86" s="156"/>
      <c r="C86" s="11" t="s">
        <v>4</v>
      </c>
      <c r="D86" s="12">
        <v>6.5</v>
      </c>
      <c r="E86" s="180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</row>
    <row r="87" spans="1:16" x14ac:dyDescent="0.3">
      <c r="A87" s="138"/>
      <c r="B87" s="156"/>
      <c r="C87" s="11" t="s">
        <v>10</v>
      </c>
      <c r="D87" s="12">
        <v>14</v>
      </c>
      <c r="E87" s="180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</row>
    <row r="88" spans="1:16" x14ac:dyDescent="0.3">
      <c r="A88" s="138"/>
      <c r="B88" s="156"/>
      <c r="C88" s="31" t="s">
        <v>69</v>
      </c>
      <c r="D88" s="12">
        <v>4.4000000000000004</v>
      </c>
      <c r="E88" s="180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</row>
    <row r="89" spans="1:16" x14ac:dyDescent="0.3">
      <c r="A89" s="138"/>
      <c r="B89" s="156"/>
      <c r="C89" s="31" t="s">
        <v>17</v>
      </c>
      <c r="D89" s="32">
        <v>3.7</v>
      </c>
      <c r="E89" s="180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</row>
    <row r="90" spans="1:16" x14ac:dyDescent="0.3">
      <c r="A90" s="138">
        <v>2008</v>
      </c>
      <c r="B90" s="139">
        <v>243</v>
      </c>
      <c r="C90" s="30" t="s">
        <v>263</v>
      </c>
      <c r="D90" s="21">
        <v>230</v>
      </c>
      <c r="E90" s="29">
        <v>4.4400000000000004</v>
      </c>
      <c r="F90" s="22">
        <v>11.55</v>
      </c>
      <c r="G90" s="22">
        <v>20.52</v>
      </c>
      <c r="H90" s="22">
        <v>203.73</v>
      </c>
      <c r="I90" s="22">
        <v>0.14000000000000001</v>
      </c>
      <c r="J90" s="22">
        <v>4.16</v>
      </c>
      <c r="K90" s="22">
        <v>3.89</v>
      </c>
      <c r="L90" s="22">
        <v>0.85</v>
      </c>
      <c r="M90" s="22">
        <v>122.61</v>
      </c>
      <c r="N90" s="22">
        <v>162.01</v>
      </c>
      <c r="O90" s="22">
        <v>82.04</v>
      </c>
      <c r="P90" s="22">
        <v>1.45</v>
      </c>
    </row>
    <row r="91" spans="1:16" x14ac:dyDescent="0.3">
      <c r="A91" s="138"/>
      <c r="B91" s="156"/>
      <c r="C91" s="72" t="s">
        <v>264</v>
      </c>
      <c r="D91" s="12">
        <v>193.2</v>
      </c>
      <c r="E91" s="180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16" x14ac:dyDescent="0.3">
      <c r="A92" s="138"/>
      <c r="B92" s="156"/>
      <c r="C92" s="72" t="s">
        <v>123</v>
      </c>
      <c r="D92" s="12"/>
      <c r="E92" s="180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</row>
    <row r="93" spans="1:16" x14ac:dyDescent="0.3">
      <c r="A93" s="138"/>
      <c r="B93" s="156"/>
      <c r="C93" s="72" t="s">
        <v>22</v>
      </c>
      <c r="D93" s="12">
        <v>57.5</v>
      </c>
      <c r="E93" s="180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</row>
    <row r="94" spans="1:16" x14ac:dyDescent="0.3">
      <c r="A94" s="138"/>
      <c r="B94" s="156"/>
      <c r="C94" s="105" t="s">
        <v>17</v>
      </c>
      <c r="D94" s="12">
        <v>3.45</v>
      </c>
      <c r="E94" s="180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</row>
    <row r="95" spans="1:16" x14ac:dyDescent="0.3">
      <c r="A95" s="138"/>
      <c r="B95" s="156"/>
      <c r="C95" s="105" t="s">
        <v>4</v>
      </c>
      <c r="D95" s="32">
        <v>3.45</v>
      </c>
      <c r="E95" s="180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</row>
    <row r="96" spans="1:16" ht="31.2" x14ac:dyDescent="0.3">
      <c r="A96" s="138">
        <v>2008</v>
      </c>
      <c r="B96" s="139">
        <v>272</v>
      </c>
      <c r="C96" s="30" t="s">
        <v>171</v>
      </c>
      <c r="D96" s="21">
        <v>200</v>
      </c>
      <c r="E96" s="50">
        <v>5.6</v>
      </c>
      <c r="F96" s="35">
        <v>6.38</v>
      </c>
      <c r="G96" s="35">
        <v>8.18</v>
      </c>
      <c r="H96" s="35">
        <v>112.52</v>
      </c>
      <c r="I96" s="35">
        <v>0.08</v>
      </c>
      <c r="J96" s="36">
        <v>1.4</v>
      </c>
      <c r="K96" s="36">
        <v>0.04</v>
      </c>
      <c r="L96" s="36">
        <v>0</v>
      </c>
      <c r="M96" s="36">
        <v>240.01</v>
      </c>
      <c r="N96" s="36">
        <v>180.01</v>
      </c>
      <c r="O96" s="36">
        <v>28</v>
      </c>
      <c r="P96" s="36">
        <v>0.2</v>
      </c>
    </row>
    <row r="97" spans="1:16" x14ac:dyDescent="0.3">
      <c r="A97" s="138"/>
      <c r="B97" s="152"/>
      <c r="C97" s="72" t="s">
        <v>265</v>
      </c>
      <c r="D97" s="12">
        <v>200</v>
      </c>
      <c r="E97" s="157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2"/>
    </row>
    <row r="98" spans="1:16" x14ac:dyDescent="0.3">
      <c r="A98" s="138"/>
      <c r="B98" s="152"/>
      <c r="C98" s="11" t="s">
        <v>2</v>
      </c>
      <c r="D98" s="12">
        <v>10</v>
      </c>
      <c r="E98" s="159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8"/>
    </row>
    <row r="99" spans="1:16" x14ac:dyDescent="0.3">
      <c r="A99" s="138" t="s">
        <v>19</v>
      </c>
      <c r="B99" s="139" t="s">
        <v>19</v>
      </c>
      <c r="C99" s="30" t="s">
        <v>195</v>
      </c>
      <c r="D99" s="21">
        <v>60</v>
      </c>
      <c r="E99" s="50">
        <v>3.2700000000000005</v>
      </c>
      <c r="F99" s="35">
        <v>0.62999999999999989</v>
      </c>
      <c r="G99" s="35">
        <v>19.53</v>
      </c>
      <c r="H99" s="35">
        <v>96.765000000000015</v>
      </c>
      <c r="I99" s="35">
        <v>0.03</v>
      </c>
      <c r="J99" s="36">
        <v>0</v>
      </c>
      <c r="K99" s="36">
        <v>0</v>
      </c>
      <c r="L99" s="36">
        <v>0</v>
      </c>
      <c r="M99" s="36">
        <v>7.5149999999999997</v>
      </c>
      <c r="N99" s="36">
        <v>25.125</v>
      </c>
      <c r="O99" s="36">
        <v>7.8450000000000006</v>
      </c>
      <c r="P99" s="36">
        <v>0.62999999999999989</v>
      </c>
    </row>
    <row r="100" spans="1:16" x14ac:dyDescent="0.3">
      <c r="A100" s="138"/>
      <c r="B100" s="152"/>
      <c r="C100" s="11" t="s">
        <v>196</v>
      </c>
      <c r="D100" s="12">
        <v>60</v>
      </c>
      <c r="E100" s="135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3"/>
    </row>
    <row r="101" spans="1:16" x14ac:dyDescent="0.3">
      <c r="A101" s="138" t="s">
        <v>19</v>
      </c>
      <c r="B101" s="139" t="s">
        <v>19</v>
      </c>
      <c r="C101" s="27" t="s">
        <v>6</v>
      </c>
      <c r="D101" s="37">
        <v>55</v>
      </c>
      <c r="E101" s="112">
        <v>3.6025</v>
      </c>
      <c r="F101" s="112">
        <v>1.1274999999999999</v>
      </c>
      <c r="G101" s="112">
        <v>26.088333333333335</v>
      </c>
      <c r="H101" s="112">
        <v>128.91999999999999</v>
      </c>
      <c r="I101" s="112">
        <v>6.4166666666666677E-2</v>
      </c>
      <c r="J101" s="112">
        <v>0</v>
      </c>
      <c r="K101" s="112">
        <v>9.1666666666666684E-3</v>
      </c>
      <c r="L101" s="112">
        <v>0.54083333333333328</v>
      </c>
      <c r="M101" s="112">
        <v>8.9008333333333329</v>
      </c>
      <c r="N101" s="112">
        <v>34.842499999999994</v>
      </c>
      <c r="O101" s="112">
        <v>6.2333333333333334</v>
      </c>
      <c r="P101" s="112">
        <v>0.47666666666666663</v>
      </c>
    </row>
    <row r="102" spans="1:16" x14ac:dyDescent="0.3">
      <c r="A102" s="138"/>
      <c r="B102" s="139"/>
      <c r="C102" s="16" t="s">
        <v>6</v>
      </c>
      <c r="D102" s="16">
        <v>55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</row>
    <row r="103" spans="1:16" x14ac:dyDescent="0.3">
      <c r="A103" s="149" t="s">
        <v>100</v>
      </c>
      <c r="B103" s="150"/>
      <c r="C103" s="150"/>
      <c r="D103" s="150"/>
      <c r="E103" s="69">
        <f>E84+E90+E99+E101+E96</f>
        <v>38.592500000000001</v>
      </c>
      <c r="F103" s="69">
        <f t="shared" ref="F103:P103" si="2">F84+F90+F99+F101+F96</f>
        <v>43.897500000000008</v>
      </c>
      <c r="G103" s="69">
        <f t="shared" si="2"/>
        <v>81.058333333333337</v>
      </c>
      <c r="H103" s="69">
        <f t="shared" si="2"/>
        <v>873.46499999999992</v>
      </c>
      <c r="I103" s="69">
        <f t="shared" si="2"/>
        <v>0.3741666666666667</v>
      </c>
      <c r="J103" s="69">
        <f t="shared" si="2"/>
        <v>8.4600000000000009</v>
      </c>
      <c r="K103" s="69">
        <f t="shared" si="2"/>
        <v>3.9691666666666667</v>
      </c>
      <c r="L103" s="69">
        <f t="shared" si="2"/>
        <v>1.9808333333333332</v>
      </c>
      <c r="M103" s="69">
        <f t="shared" si="2"/>
        <v>395.79583333333335</v>
      </c>
      <c r="N103" s="69">
        <f t="shared" si="2"/>
        <v>569.01749999999993</v>
      </c>
      <c r="O103" s="69">
        <f t="shared" si="2"/>
        <v>147.41833333333335</v>
      </c>
      <c r="P103" s="69">
        <f t="shared" si="2"/>
        <v>5.5466666666666669</v>
      </c>
    </row>
    <row r="104" spans="1:16" x14ac:dyDescent="0.3">
      <c r="A104" s="149" t="s">
        <v>174</v>
      </c>
      <c r="B104" s="150"/>
      <c r="C104" s="150"/>
      <c r="D104" s="151"/>
      <c r="E104" s="69">
        <f t="shared" ref="E104:P104" si="3">E103+E75+E31</f>
        <v>134.6045</v>
      </c>
      <c r="F104" s="69">
        <f t="shared" si="3"/>
        <v>117.84150000000002</v>
      </c>
      <c r="G104" s="69">
        <f t="shared" si="3"/>
        <v>400.63966666666664</v>
      </c>
      <c r="H104" s="69">
        <f t="shared" si="3"/>
        <v>3207.6219999999998</v>
      </c>
      <c r="I104" s="69">
        <f t="shared" si="3"/>
        <v>1.1748333333333334</v>
      </c>
      <c r="J104" s="69">
        <f t="shared" si="3"/>
        <v>77.274000000000001</v>
      </c>
      <c r="K104" s="69">
        <f t="shared" si="3"/>
        <v>4.7438333333333329</v>
      </c>
      <c r="L104" s="69">
        <f t="shared" si="3"/>
        <v>15.564166666666665</v>
      </c>
      <c r="M104" s="69">
        <f t="shared" si="3"/>
        <v>1282.066166666667</v>
      </c>
      <c r="N104" s="69">
        <f t="shared" si="3"/>
        <v>1920.6664999999998</v>
      </c>
      <c r="O104" s="69">
        <f t="shared" si="3"/>
        <v>402.63466666666665</v>
      </c>
      <c r="P104" s="69">
        <f t="shared" si="3"/>
        <v>19.983333333333334</v>
      </c>
    </row>
  </sheetData>
  <mergeCells count="82">
    <mergeCell ref="A104:D104"/>
    <mergeCell ref="A103:D103"/>
    <mergeCell ref="E102:P102"/>
    <mergeCell ref="A101:A102"/>
    <mergeCell ref="B101:B102"/>
    <mergeCell ref="E100:P100"/>
    <mergeCell ref="A84:A89"/>
    <mergeCell ref="B84:B89"/>
    <mergeCell ref="E85:P89"/>
    <mergeCell ref="A90:A95"/>
    <mergeCell ref="B90:B95"/>
    <mergeCell ref="E91:P95"/>
    <mergeCell ref="A96:A98"/>
    <mergeCell ref="B96:B98"/>
    <mergeCell ref="E97:P98"/>
    <mergeCell ref="A99:A100"/>
    <mergeCell ref="B99:B100"/>
    <mergeCell ref="A53:A65"/>
    <mergeCell ref="E54:P65"/>
    <mergeCell ref="B53:B65"/>
    <mergeCell ref="A82:P82"/>
    <mergeCell ref="A83:P83"/>
    <mergeCell ref="B73:B74"/>
    <mergeCell ref="B71:B72"/>
    <mergeCell ref="A66:A70"/>
    <mergeCell ref="E74:P74"/>
    <mergeCell ref="B66:B70"/>
    <mergeCell ref="A73:A74"/>
    <mergeCell ref="A71:A72"/>
    <mergeCell ref="E67:P70"/>
    <mergeCell ref="E72:P72"/>
    <mergeCell ref="E79:G79"/>
    <mergeCell ref="A75:D75"/>
    <mergeCell ref="I79:L79"/>
    <mergeCell ref="M79:P79"/>
    <mergeCell ref="A79:A80"/>
    <mergeCell ref="C79:C80"/>
    <mergeCell ref="B79:B80"/>
    <mergeCell ref="H79:H80"/>
    <mergeCell ref="D79:D80"/>
    <mergeCell ref="C2:C3"/>
    <mergeCell ref="H2:H3"/>
    <mergeCell ref="D2:D3"/>
    <mergeCell ref="E8:P8"/>
    <mergeCell ref="M2:P2"/>
    <mergeCell ref="I2:L2"/>
    <mergeCell ref="A6:P6"/>
    <mergeCell ref="B7:B8"/>
    <mergeCell ref="A7:A8"/>
    <mergeCell ref="E2:G2"/>
    <mergeCell ref="A2:A3"/>
    <mergeCell ref="B2:B3"/>
    <mergeCell ref="A5:P5"/>
    <mergeCell ref="B34:B35"/>
    <mergeCell ref="D34:D35"/>
    <mergeCell ref="A34:A35"/>
    <mergeCell ref="C34:C35"/>
    <mergeCell ref="E42:P52"/>
    <mergeCell ref="E40:P40"/>
    <mergeCell ref="M34:P34"/>
    <mergeCell ref="H34:H35"/>
    <mergeCell ref="I34:L34"/>
    <mergeCell ref="B39:B40"/>
    <mergeCell ref="E34:G34"/>
    <mergeCell ref="A37:P37"/>
    <mergeCell ref="B41:B52"/>
    <mergeCell ref="A38:P38"/>
    <mergeCell ref="A39:A40"/>
    <mergeCell ref="A41:A52"/>
    <mergeCell ref="E25:P28"/>
    <mergeCell ref="A31:D31"/>
    <mergeCell ref="B9:B21"/>
    <mergeCell ref="A9:A21"/>
    <mergeCell ref="E30:P30"/>
    <mergeCell ref="A29:A30"/>
    <mergeCell ref="B29:B30"/>
    <mergeCell ref="A24:A28"/>
    <mergeCell ref="B24:B28"/>
    <mergeCell ref="A22:A23"/>
    <mergeCell ref="B22:B23"/>
    <mergeCell ref="E10:P21"/>
    <mergeCell ref="E23:P23"/>
  </mergeCells>
  <phoneticPr fontId="7" type="noConversion"/>
  <pageMargins left="0.23622047244094491" right="0.23622047244094491" top="0.94488188976377963" bottom="7.874015748031496E-2" header="0.31496062992125984" footer="0.31496062992125984"/>
  <pageSetup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P87"/>
  <sheetViews>
    <sheetView topLeftCell="A35" zoomScale="85" zoomScaleNormal="85" workbookViewId="0">
      <selection activeCell="A32" sqref="A32:P74"/>
    </sheetView>
  </sheetViews>
  <sheetFormatPr defaultColWidth="9.109375" defaultRowHeight="15.6" x14ac:dyDescent="0.3"/>
  <cols>
    <col min="1" max="1" width="10.44140625" style="19" customWidth="1"/>
    <col min="2" max="2" width="7.44140625" style="19" customWidth="1"/>
    <col min="3" max="3" width="32.88671875" style="19" customWidth="1"/>
    <col min="4" max="4" width="8.44140625" style="19" customWidth="1"/>
    <col min="5" max="5" width="7" style="19" customWidth="1"/>
    <col min="6" max="6" width="7.33203125" style="19" customWidth="1"/>
    <col min="7" max="7" width="7.88671875" style="19" customWidth="1"/>
    <col min="8" max="8" width="8.6640625" style="19" customWidth="1"/>
    <col min="9" max="9" width="8.44140625" style="19" customWidth="1"/>
    <col min="10" max="11" width="8" style="19" customWidth="1"/>
    <col min="12" max="12" width="7.33203125" style="19" customWidth="1"/>
    <col min="13" max="13" width="8.109375" style="19" customWidth="1"/>
    <col min="14" max="14" width="7.88671875" style="19" customWidth="1"/>
    <col min="15" max="15" width="7.44140625" style="19" customWidth="1"/>
    <col min="16" max="16" width="8" style="19" customWidth="1"/>
    <col min="17" max="16384" width="9.109375" style="19"/>
  </cols>
  <sheetData>
    <row r="1" spans="1:16" x14ac:dyDescent="0.3">
      <c r="L1" s="77" t="s">
        <v>275</v>
      </c>
      <c r="O1" s="111" t="s">
        <v>282</v>
      </c>
    </row>
    <row r="2" spans="1:16" x14ac:dyDescent="0.3">
      <c r="A2" s="153" t="s">
        <v>81</v>
      </c>
      <c r="B2" s="153" t="s">
        <v>84</v>
      </c>
      <c r="C2" s="153" t="s">
        <v>82</v>
      </c>
      <c r="D2" s="153" t="s">
        <v>83</v>
      </c>
      <c r="E2" s="153" t="s">
        <v>88</v>
      </c>
      <c r="F2" s="153"/>
      <c r="G2" s="153"/>
      <c r="H2" s="153" t="s">
        <v>89</v>
      </c>
      <c r="I2" s="153" t="s">
        <v>90</v>
      </c>
      <c r="J2" s="153"/>
      <c r="K2" s="153"/>
      <c r="L2" s="153"/>
      <c r="M2" s="153" t="s">
        <v>94</v>
      </c>
      <c r="N2" s="153"/>
      <c r="O2" s="153"/>
      <c r="P2" s="153"/>
    </row>
    <row r="3" spans="1:16" x14ac:dyDescent="0.3">
      <c r="A3" s="153"/>
      <c r="B3" s="153"/>
      <c r="C3" s="153"/>
      <c r="D3" s="153"/>
      <c r="E3" s="15" t="s">
        <v>85</v>
      </c>
      <c r="F3" s="15" t="s">
        <v>86</v>
      </c>
      <c r="G3" s="15" t="s">
        <v>87</v>
      </c>
      <c r="H3" s="153"/>
      <c r="I3" s="15" t="s">
        <v>91</v>
      </c>
      <c r="J3" s="15" t="s">
        <v>57</v>
      </c>
      <c r="K3" s="15" t="s">
        <v>58</v>
      </c>
      <c r="L3" s="15" t="s">
        <v>92</v>
      </c>
      <c r="M3" s="15" t="s">
        <v>93</v>
      </c>
      <c r="N3" s="15" t="s">
        <v>54</v>
      </c>
      <c r="O3" s="15" t="s">
        <v>55</v>
      </c>
      <c r="P3" s="15" t="s">
        <v>56</v>
      </c>
    </row>
    <row r="4" spans="1:16" x14ac:dyDescent="0.3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</row>
    <row r="5" spans="1:16" ht="13.95" customHeight="1" x14ac:dyDescent="0.3">
      <c r="A5" s="137" t="s">
        <v>214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3.95" customHeight="1" x14ac:dyDescent="0.3">
      <c r="A6" s="137" t="s">
        <v>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31.2" x14ac:dyDescent="0.3">
      <c r="A7" s="138">
        <v>2008</v>
      </c>
      <c r="B7" s="139" t="s">
        <v>117</v>
      </c>
      <c r="C7" s="30" t="s">
        <v>262</v>
      </c>
      <c r="D7" s="21">
        <v>100</v>
      </c>
      <c r="E7" s="40">
        <v>9.44</v>
      </c>
      <c r="F7" s="38">
        <v>21.37</v>
      </c>
      <c r="G7" s="38">
        <v>2.2200000000000002</v>
      </c>
      <c r="H7" s="38">
        <v>242.62</v>
      </c>
      <c r="I7" s="38">
        <v>0.19</v>
      </c>
      <c r="J7" s="39">
        <v>0</v>
      </c>
      <c r="K7" s="39">
        <v>0.02</v>
      </c>
      <c r="L7" s="39">
        <v>0.55000000000000004</v>
      </c>
      <c r="M7" s="39">
        <v>25.2</v>
      </c>
      <c r="N7" s="39">
        <v>147.52000000000001</v>
      </c>
      <c r="O7" s="39">
        <v>17.03</v>
      </c>
      <c r="P7" s="39">
        <v>1.81</v>
      </c>
    </row>
    <row r="8" spans="1:16" ht="13.95" customHeight="1" x14ac:dyDescent="0.3">
      <c r="A8" s="138"/>
      <c r="B8" s="156"/>
      <c r="C8" s="11" t="s">
        <v>115</v>
      </c>
      <c r="D8" s="11">
        <v>100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</row>
    <row r="9" spans="1:16" ht="13.95" customHeight="1" x14ac:dyDescent="0.3">
      <c r="A9" s="138"/>
      <c r="B9" s="156"/>
      <c r="C9" s="30" t="s">
        <v>116</v>
      </c>
      <c r="D9" s="21">
        <v>50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</row>
    <row r="10" spans="1:16" ht="13.95" customHeight="1" x14ac:dyDescent="0.3">
      <c r="A10" s="138"/>
      <c r="B10" s="156"/>
      <c r="C10" s="11" t="s">
        <v>26</v>
      </c>
      <c r="D10" s="11">
        <v>25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</row>
    <row r="11" spans="1:16" ht="13.95" customHeight="1" x14ac:dyDescent="0.3">
      <c r="A11" s="138"/>
      <c r="B11" s="156"/>
      <c r="C11" s="11" t="s">
        <v>17</v>
      </c>
      <c r="D11" s="11">
        <v>2.5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</row>
    <row r="12" spans="1:16" ht="13.95" customHeight="1" x14ac:dyDescent="0.3">
      <c r="A12" s="138"/>
      <c r="B12" s="156"/>
      <c r="C12" s="11" t="s">
        <v>4</v>
      </c>
      <c r="D12" s="11">
        <v>2.5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</row>
    <row r="13" spans="1:16" x14ac:dyDescent="0.3">
      <c r="A13" s="138"/>
      <c r="B13" s="156"/>
      <c r="C13" s="11" t="s">
        <v>69</v>
      </c>
      <c r="D13" s="11">
        <v>3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6" ht="13.95" customHeight="1" x14ac:dyDescent="0.3">
      <c r="A14" s="138"/>
      <c r="B14" s="156"/>
      <c r="C14" s="11" t="s">
        <v>2</v>
      </c>
      <c r="D14" s="11">
        <v>0.75</v>
      </c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6" x14ac:dyDescent="0.3">
      <c r="A15" s="138">
        <v>2008</v>
      </c>
      <c r="B15" s="139">
        <v>234</v>
      </c>
      <c r="C15" s="27" t="s">
        <v>192</v>
      </c>
      <c r="D15" s="37">
        <v>230</v>
      </c>
      <c r="E15" s="50">
        <v>2</v>
      </c>
      <c r="F15" s="22">
        <v>8.07</v>
      </c>
      <c r="G15" s="22">
        <v>13.96</v>
      </c>
      <c r="H15" s="22">
        <v>136.51</v>
      </c>
      <c r="I15" s="22">
        <v>0.09</v>
      </c>
      <c r="J15" s="22">
        <v>14.08</v>
      </c>
      <c r="K15" s="22">
        <v>7.0000000000000007E-2</v>
      </c>
      <c r="L15" s="22">
        <v>0.44</v>
      </c>
      <c r="M15" s="22">
        <v>44.62</v>
      </c>
      <c r="N15" s="22">
        <v>39.19</v>
      </c>
      <c r="O15" s="22">
        <v>25.44</v>
      </c>
      <c r="P15" s="22">
        <v>1.17</v>
      </c>
    </row>
    <row r="16" spans="1:16" ht="13.95" customHeight="1" x14ac:dyDescent="0.3">
      <c r="A16" s="138"/>
      <c r="B16" s="139"/>
      <c r="C16" s="64" t="s">
        <v>184</v>
      </c>
      <c r="D16" s="17">
        <v>276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ht="13.95" customHeight="1" x14ac:dyDescent="0.3">
      <c r="A17" s="138"/>
      <c r="B17" s="139"/>
      <c r="C17" s="64" t="s">
        <v>4</v>
      </c>
      <c r="D17" s="17">
        <v>10.35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ht="13.95" customHeight="1" x14ac:dyDescent="0.3">
      <c r="A18" s="138"/>
      <c r="B18" s="139"/>
      <c r="C18" s="64" t="s">
        <v>17</v>
      </c>
      <c r="D18" s="17">
        <v>3.45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</row>
    <row r="19" spans="1:16" ht="13.95" customHeight="1" x14ac:dyDescent="0.3">
      <c r="A19" s="138"/>
      <c r="B19" s="139"/>
      <c r="C19" s="64" t="s">
        <v>2</v>
      </c>
      <c r="D19" s="17">
        <v>3.45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0" spans="1:16" x14ac:dyDescent="0.3">
      <c r="A20" s="138">
        <v>2008</v>
      </c>
      <c r="B20" s="139">
        <v>365</v>
      </c>
      <c r="C20" s="27" t="s">
        <v>207</v>
      </c>
      <c r="D20" s="37">
        <v>10</v>
      </c>
      <c r="E20" s="50">
        <v>0.1</v>
      </c>
      <c r="F20" s="22">
        <v>7.2</v>
      </c>
      <c r="G20" s="22">
        <v>0.1</v>
      </c>
      <c r="H20" s="22">
        <v>66</v>
      </c>
      <c r="I20" s="22">
        <v>0</v>
      </c>
      <c r="J20" s="22">
        <v>0</v>
      </c>
      <c r="K20" s="22">
        <v>0.05</v>
      </c>
      <c r="L20" s="22">
        <v>0.1</v>
      </c>
      <c r="M20" s="22">
        <v>2.4</v>
      </c>
      <c r="N20" s="22">
        <v>3</v>
      </c>
      <c r="O20" s="22">
        <v>0.05</v>
      </c>
      <c r="P20" s="22">
        <v>0.02</v>
      </c>
    </row>
    <row r="21" spans="1:16" ht="13.95" customHeight="1" x14ac:dyDescent="0.3">
      <c r="A21" s="138"/>
      <c r="B21" s="139"/>
      <c r="C21" s="65" t="s">
        <v>4</v>
      </c>
      <c r="D21" s="65">
        <v>10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spans="1:16" x14ac:dyDescent="0.3">
      <c r="A22" s="138">
        <v>2008</v>
      </c>
      <c r="B22" s="139">
        <v>298</v>
      </c>
      <c r="C22" s="30" t="s">
        <v>106</v>
      </c>
      <c r="D22" s="21">
        <v>200</v>
      </c>
      <c r="E22" s="40">
        <v>2.79</v>
      </c>
      <c r="F22" s="38">
        <v>2.5499999999999998</v>
      </c>
      <c r="G22" s="38">
        <v>13.27</v>
      </c>
      <c r="H22" s="38">
        <v>87.25</v>
      </c>
      <c r="I22" s="38">
        <v>0.03</v>
      </c>
      <c r="J22" s="39">
        <v>1.04</v>
      </c>
      <c r="K22" s="39">
        <v>0.02</v>
      </c>
      <c r="L22" s="39">
        <v>0</v>
      </c>
      <c r="M22" s="39">
        <v>98.79</v>
      </c>
      <c r="N22" s="39">
        <v>73.599999999999994</v>
      </c>
      <c r="O22" s="39">
        <v>12.4</v>
      </c>
      <c r="P22" s="39">
        <v>0.28000000000000003</v>
      </c>
    </row>
    <row r="23" spans="1:16" x14ac:dyDescent="0.3">
      <c r="A23" s="138"/>
      <c r="B23" s="156"/>
      <c r="C23" s="11" t="s">
        <v>21</v>
      </c>
      <c r="D23" s="11">
        <v>40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1:16" x14ac:dyDescent="0.3">
      <c r="A24" s="138"/>
      <c r="B24" s="156"/>
      <c r="C24" s="51" t="s">
        <v>107</v>
      </c>
      <c r="D24" s="11">
        <v>0.8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x14ac:dyDescent="0.3">
      <c r="A25" s="138"/>
      <c r="B25" s="156"/>
      <c r="C25" s="11" t="s">
        <v>2</v>
      </c>
      <c r="D25" s="11">
        <v>13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x14ac:dyDescent="0.3">
      <c r="A26" s="138"/>
      <c r="B26" s="156"/>
      <c r="C26" s="11" t="s">
        <v>22</v>
      </c>
      <c r="D26" s="11">
        <v>80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</row>
    <row r="27" spans="1:16" x14ac:dyDescent="0.3">
      <c r="A27" s="138"/>
      <c r="B27" s="156"/>
      <c r="C27" s="11" t="s">
        <v>26</v>
      </c>
      <c r="D27" s="11">
        <v>67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</row>
    <row r="28" spans="1:16" ht="13.95" customHeight="1" x14ac:dyDescent="0.3">
      <c r="A28" s="138" t="s">
        <v>19</v>
      </c>
      <c r="B28" s="139" t="s">
        <v>19</v>
      </c>
      <c r="C28" s="27" t="s">
        <v>6</v>
      </c>
      <c r="D28" s="37">
        <v>80</v>
      </c>
      <c r="E28" s="50">
        <v>5.24</v>
      </c>
      <c r="F28" s="53">
        <v>1.64</v>
      </c>
      <c r="G28" s="53">
        <v>37.946666666666665</v>
      </c>
      <c r="H28" s="53">
        <v>187.51999999999998</v>
      </c>
      <c r="I28" s="53">
        <v>9.3333333333333338E-2</v>
      </c>
      <c r="J28" s="54">
        <v>0</v>
      </c>
      <c r="K28" s="54">
        <v>1.3333333333333334E-2</v>
      </c>
      <c r="L28" s="54">
        <v>0.78666666666666663</v>
      </c>
      <c r="M28" s="54">
        <v>12.946666666666667</v>
      </c>
      <c r="N28" s="54">
        <v>50.68</v>
      </c>
      <c r="O28" s="54">
        <v>9.0666666666666664</v>
      </c>
      <c r="P28" s="54">
        <v>0.69333333333333336</v>
      </c>
    </row>
    <row r="29" spans="1:16" ht="13.95" customHeight="1" x14ac:dyDescent="0.3">
      <c r="A29" s="138"/>
      <c r="B29" s="139"/>
      <c r="C29" s="16" t="s">
        <v>6</v>
      </c>
      <c r="D29" s="16">
        <v>80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</row>
    <row r="30" spans="1:16" ht="13.95" customHeight="1" x14ac:dyDescent="0.3">
      <c r="A30" s="149" t="s">
        <v>100</v>
      </c>
      <c r="B30" s="150"/>
      <c r="C30" s="150"/>
      <c r="D30" s="150"/>
      <c r="E30" s="69">
        <f>E7+E15+E20+E22+E28</f>
        <v>19.57</v>
      </c>
      <c r="F30" s="69">
        <f t="shared" ref="F30:P30" si="0">F7+F15+F20+F22+F28</f>
        <v>40.83</v>
      </c>
      <c r="G30" s="69">
        <f t="shared" si="0"/>
        <v>67.49666666666667</v>
      </c>
      <c r="H30" s="69">
        <f t="shared" si="0"/>
        <v>719.9</v>
      </c>
      <c r="I30" s="69">
        <f t="shared" si="0"/>
        <v>0.40333333333333338</v>
      </c>
      <c r="J30" s="69">
        <f t="shared" si="0"/>
        <v>15.120000000000001</v>
      </c>
      <c r="K30" s="69">
        <f t="shared" si="0"/>
        <v>0.17333333333333334</v>
      </c>
      <c r="L30" s="69">
        <f t="shared" si="0"/>
        <v>1.8766666666666667</v>
      </c>
      <c r="M30" s="69">
        <f t="shared" si="0"/>
        <v>183.95666666666665</v>
      </c>
      <c r="N30" s="69">
        <f t="shared" si="0"/>
        <v>313.99</v>
      </c>
      <c r="O30" s="69">
        <f t="shared" si="0"/>
        <v>63.986666666666665</v>
      </c>
      <c r="P30" s="69">
        <f t="shared" si="0"/>
        <v>3.9733333333333336</v>
      </c>
    </row>
    <row r="31" spans="1:16" ht="13.95" customHeight="1" x14ac:dyDescent="0.3">
      <c r="A31" s="81"/>
      <c r="B31" s="81"/>
      <c r="C31" s="81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13.95" customHeight="1" x14ac:dyDescent="0.3">
      <c r="L32" s="77" t="s">
        <v>275</v>
      </c>
      <c r="O32" s="111" t="s">
        <v>282</v>
      </c>
    </row>
    <row r="33" spans="1:16" x14ac:dyDescent="0.3">
      <c r="A33" s="153" t="s">
        <v>81</v>
      </c>
      <c r="B33" s="153" t="s">
        <v>84</v>
      </c>
      <c r="C33" s="153" t="s">
        <v>82</v>
      </c>
      <c r="D33" s="153" t="s">
        <v>83</v>
      </c>
      <c r="E33" s="153" t="s">
        <v>88</v>
      </c>
      <c r="F33" s="153"/>
      <c r="G33" s="153"/>
      <c r="H33" s="153" t="s">
        <v>89</v>
      </c>
      <c r="I33" s="153" t="s">
        <v>90</v>
      </c>
      <c r="J33" s="153"/>
      <c r="K33" s="153"/>
      <c r="L33" s="153"/>
      <c r="M33" s="153" t="s">
        <v>94</v>
      </c>
      <c r="N33" s="153"/>
      <c r="O33" s="153"/>
      <c r="P33" s="153"/>
    </row>
    <row r="34" spans="1:16" x14ac:dyDescent="0.3">
      <c r="A34" s="153"/>
      <c r="B34" s="153"/>
      <c r="C34" s="153"/>
      <c r="D34" s="153"/>
      <c r="E34" s="15" t="s">
        <v>85</v>
      </c>
      <c r="F34" s="15" t="s">
        <v>86</v>
      </c>
      <c r="G34" s="15" t="s">
        <v>87</v>
      </c>
      <c r="H34" s="153"/>
      <c r="I34" s="15" t="s">
        <v>91</v>
      </c>
      <c r="J34" s="15" t="s">
        <v>57</v>
      </c>
      <c r="K34" s="15" t="s">
        <v>58</v>
      </c>
      <c r="L34" s="15" t="s">
        <v>92</v>
      </c>
      <c r="M34" s="15" t="s">
        <v>93</v>
      </c>
      <c r="N34" s="15" t="s">
        <v>54</v>
      </c>
      <c r="O34" s="15" t="s">
        <v>55</v>
      </c>
      <c r="P34" s="15" t="s">
        <v>56</v>
      </c>
    </row>
    <row r="35" spans="1:16" ht="13.95" customHeight="1" x14ac:dyDescent="0.3">
      <c r="A35" s="20">
        <v>1</v>
      </c>
      <c r="B35" s="20">
        <v>2</v>
      </c>
      <c r="C35" s="20">
        <v>3</v>
      </c>
      <c r="D35" s="20">
        <v>4</v>
      </c>
      <c r="E35" s="20">
        <v>5</v>
      </c>
      <c r="F35" s="20">
        <v>6</v>
      </c>
      <c r="G35" s="20">
        <v>7</v>
      </c>
      <c r="H35" s="20">
        <v>8</v>
      </c>
      <c r="I35" s="20">
        <v>9</v>
      </c>
      <c r="J35" s="20">
        <v>10</v>
      </c>
      <c r="K35" s="20">
        <v>11</v>
      </c>
      <c r="L35" s="20">
        <v>12</v>
      </c>
      <c r="M35" s="20">
        <v>13</v>
      </c>
      <c r="N35" s="20">
        <v>14</v>
      </c>
      <c r="O35" s="20">
        <v>15</v>
      </c>
      <c r="P35" s="20">
        <v>16</v>
      </c>
    </row>
    <row r="36" spans="1:16" ht="13.95" customHeight="1" x14ac:dyDescent="0.3">
      <c r="A36" s="137" t="s">
        <v>214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</row>
    <row r="37" spans="1:16" ht="13.95" customHeight="1" x14ac:dyDescent="0.3">
      <c r="A37" s="137" t="s">
        <v>97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6" ht="13.95" customHeight="1" x14ac:dyDescent="0.3">
      <c r="A38" s="138">
        <v>2008</v>
      </c>
      <c r="B38" s="139">
        <v>246</v>
      </c>
      <c r="C38" s="30" t="s">
        <v>166</v>
      </c>
      <c r="D38" s="21">
        <v>100</v>
      </c>
      <c r="E38" s="50">
        <v>0.96</v>
      </c>
      <c r="F38" s="53">
        <v>0.16</v>
      </c>
      <c r="G38" s="53">
        <v>3.96</v>
      </c>
      <c r="H38" s="53">
        <v>18.5</v>
      </c>
      <c r="I38" s="53">
        <v>0.06</v>
      </c>
      <c r="J38" s="54">
        <v>25</v>
      </c>
      <c r="K38" s="54">
        <v>0.14000000000000001</v>
      </c>
      <c r="L38" s="54">
        <v>0.7</v>
      </c>
      <c r="M38" s="54">
        <v>14</v>
      </c>
      <c r="N38" s="54">
        <v>26</v>
      </c>
      <c r="O38" s="54">
        <v>20</v>
      </c>
      <c r="P38" s="54">
        <v>0.9</v>
      </c>
    </row>
    <row r="39" spans="1:16" ht="13.95" customHeight="1" x14ac:dyDescent="0.3">
      <c r="A39" s="138"/>
      <c r="B39" s="152"/>
      <c r="C39" s="11" t="s">
        <v>167</v>
      </c>
      <c r="D39" s="14">
        <v>50</v>
      </c>
      <c r="E39" s="133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3.95" customHeight="1" x14ac:dyDescent="0.3">
      <c r="A40" s="138"/>
      <c r="B40" s="152"/>
      <c r="C40" s="11" t="s">
        <v>168</v>
      </c>
      <c r="D40" s="57">
        <v>50</v>
      </c>
      <c r="E40" s="133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ht="13.95" customHeight="1" x14ac:dyDescent="0.3">
      <c r="A41" s="138">
        <v>2010</v>
      </c>
      <c r="B41" s="139">
        <v>27</v>
      </c>
      <c r="C41" s="30" t="s">
        <v>231</v>
      </c>
      <c r="D41" s="21">
        <v>250</v>
      </c>
      <c r="E41" s="50">
        <v>2.34</v>
      </c>
      <c r="F41" s="22">
        <v>2.82</v>
      </c>
      <c r="G41" s="22">
        <v>16.63</v>
      </c>
      <c r="H41" s="22">
        <v>101</v>
      </c>
      <c r="I41" s="22">
        <v>0.13</v>
      </c>
      <c r="J41" s="22">
        <v>12</v>
      </c>
      <c r="K41" s="22"/>
      <c r="L41" s="22"/>
      <c r="M41" s="22">
        <v>25.8</v>
      </c>
      <c r="N41" s="22"/>
      <c r="O41" s="22"/>
      <c r="P41" s="22">
        <v>1.17</v>
      </c>
    </row>
    <row r="42" spans="1:16" x14ac:dyDescent="0.3">
      <c r="A42" s="138"/>
      <c r="B42" s="152"/>
      <c r="C42" s="62" t="s">
        <v>8</v>
      </c>
      <c r="D42" s="63">
        <v>112.5</v>
      </c>
      <c r="E42" s="154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</row>
    <row r="43" spans="1:16" ht="13.95" customHeight="1" x14ac:dyDescent="0.3">
      <c r="A43" s="138"/>
      <c r="B43" s="152"/>
      <c r="C43" s="62" t="s">
        <v>9</v>
      </c>
      <c r="D43" s="63">
        <v>10</v>
      </c>
      <c r="E43" s="154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</row>
    <row r="44" spans="1:16" ht="13.95" customHeight="1" x14ac:dyDescent="0.3">
      <c r="A44" s="138"/>
      <c r="B44" s="152"/>
      <c r="C44" s="62" t="s">
        <v>10</v>
      </c>
      <c r="D44" s="63">
        <v>10</v>
      </c>
      <c r="E44" s="154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</row>
    <row r="45" spans="1:16" ht="13.95" customHeight="1" x14ac:dyDescent="0.3">
      <c r="A45" s="138"/>
      <c r="B45" s="152"/>
      <c r="C45" s="62" t="s">
        <v>15</v>
      </c>
      <c r="D45" s="63">
        <v>2.5</v>
      </c>
      <c r="E45" s="154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</row>
    <row r="46" spans="1:16" ht="13.95" customHeight="1" x14ac:dyDescent="0.3">
      <c r="A46" s="138"/>
      <c r="B46" s="152"/>
      <c r="C46" s="62" t="s">
        <v>147</v>
      </c>
      <c r="D46" s="63">
        <v>175</v>
      </c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</row>
    <row r="47" spans="1:16" ht="13.95" customHeight="1" x14ac:dyDescent="0.3">
      <c r="A47" s="138"/>
      <c r="B47" s="152"/>
      <c r="C47" s="62" t="s">
        <v>3</v>
      </c>
      <c r="D47" s="63">
        <v>1.25</v>
      </c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1:16" ht="13.95" customHeight="1" x14ac:dyDescent="0.3">
      <c r="A48" s="138"/>
      <c r="B48" s="152"/>
      <c r="C48" s="62" t="s">
        <v>11</v>
      </c>
      <c r="D48" s="63">
        <v>0.01</v>
      </c>
      <c r="E48" s="15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1:16" x14ac:dyDescent="0.3">
      <c r="A49" s="138"/>
      <c r="B49" s="152"/>
      <c r="C49" s="62" t="s">
        <v>13</v>
      </c>
      <c r="D49" s="63">
        <v>1.88</v>
      </c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1:16" ht="15.6" customHeight="1" x14ac:dyDescent="0.3">
      <c r="A50" s="192">
        <v>2008</v>
      </c>
      <c r="B50" s="195" t="s">
        <v>301</v>
      </c>
      <c r="C50" s="30" t="s">
        <v>249</v>
      </c>
      <c r="D50" s="21" t="s">
        <v>286</v>
      </c>
      <c r="E50" s="41">
        <v>18.010000000000002</v>
      </c>
      <c r="F50" s="38">
        <v>21.59</v>
      </c>
      <c r="G50" s="38">
        <v>6.61</v>
      </c>
      <c r="H50" s="38">
        <v>292.76</v>
      </c>
      <c r="I50" s="38">
        <v>0.09</v>
      </c>
      <c r="J50" s="39">
        <v>0.57999999999999996</v>
      </c>
      <c r="K50" s="39">
        <v>0.06</v>
      </c>
      <c r="L50" s="39">
        <v>0.56000000000000005</v>
      </c>
      <c r="M50" s="39">
        <v>62.71</v>
      </c>
      <c r="N50" s="39">
        <v>211.25</v>
      </c>
      <c r="O50" s="39">
        <v>28.09</v>
      </c>
      <c r="P50" s="39">
        <v>2.63</v>
      </c>
    </row>
    <row r="51" spans="1:16" x14ac:dyDescent="0.3">
      <c r="A51" s="193"/>
      <c r="B51" s="196"/>
      <c r="C51" s="11" t="s">
        <v>44</v>
      </c>
      <c r="D51" s="12">
        <v>80</v>
      </c>
      <c r="E51" s="207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9"/>
    </row>
    <row r="52" spans="1:16" x14ac:dyDescent="0.3">
      <c r="A52" s="193"/>
      <c r="B52" s="196"/>
      <c r="C52" s="11" t="s">
        <v>6</v>
      </c>
      <c r="D52" s="12">
        <v>8.58</v>
      </c>
      <c r="E52" s="210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2"/>
    </row>
    <row r="53" spans="1:16" x14ac:dyDescent="0.3">
      <c r="A53" s="193"/>
      <c r="B53" s="196"/>
      <c r="C53" s="11" t="s">
        <v>22</v>
      </c>
      <c r="D53" s="12">
        <v>41.34</v>
      </c>
      <c r="E53" s="210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2"/>
    </row>
    <row r="54" spans="1:16" x14ac:dyDescent="0.3">
      <c r="A54" s="193"/>
      <c r="B54" s="196"/>
      <c r="C54" s="11" t="s">
        <v>175</v>
      </c>
      <c r="D54" s="12">
        <v>5.71</v>
      </c>
      <c r="E54" s="210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2"/>
    </row>
    <row r="55" spans="1:16" x14ac:dyDescent="0.3">
      <c r="A55" s="193"/>
      <c r="B55" s="196"/>
      <c r="C55" s="11" t="s">
        <v>4</v>
      </c>
      <c r="D55" s="12">
        <v>2.86</v>
      </c>
      <c r="E55" s="210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2"/>
    </row>
    <row r="56" spans="1:16" x14ac:dyDescent="0.3">
      <c r="A56" s="193"/>
      <c r="B56" s="196"/>
      <c r="C56" s="119" t="s">
        <v>300</v>
      </c>
      <c r="D56" s="115">
        <v>40</v>
      </c>
      <c r="E56" s="210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2"/>
    </row>
    <row r="57" spans="1:16" x14ac:dyDescent="0.3">
      <c r="A57" s="193"/>
      <c r="B57" s="196"/>
      <c r="C57" s="103" t="s">
        <v>22</v>
      </c>
      <c r="D57" s="72">
        <v>16.8</v>
      </c>
      <c r="E57" s="210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2"/>
    </row>
    <row r="58" spans="1:16" x14ac:dyDescent="0.3">
      <c r="A58" s="193"/>
      <c r="B58" s="196"/>
      <c r="C58" s="103" t="s">
        <v>17</v>
      </c>
      <c r="D58" s="72">
        <v>3.33</v>
      </c>
      <c r="E58" s="210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2"/>
    </row>
    <row r="59" spans="1:16" x14ac:dyDescent="0.3">
      <c r="A59" s="193"/>
      <c r="B59" s="196"/>
      <c r="C59" s="103" t="s">
        <v>4</v>
      </c>
      <c r="D59" s="72">
        <v>3.33</v>
      </c>
      <c r="E59" s="210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2"/>
    </row>
    <row r="60" spans="1:16" x14ac:dyDescent="0.3">
      <c r="A60" s="193"/>
      <c r="B60" s="196"/>
      <c r="C60" s="103" t="s">
        <v>26</v>
      </c>
      <c r="D60" s="72">
        <v>16.8</v>
      </c>
      <c r="E60" s="210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2"/>
    </row>
    <row r="61" spans="1:16" x14ac:dyDescent="0.3">
      <c r="A61" s="194"/>
      <c r="B61" s="197"/>
      <c r="C61" s="103" t="s">
        <v>9</v>
      </c>
      <c r="D61" s="72">
        <v>6.8</v>
      </c>
      <c r="E61" s="213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5"/>
    </row>
    <row r="62" spans="1:16" x14ac:dyDescent="0.3">
      <c r="A62" s="138">
        <v>2008</v>
      </c>
      <c r="B62" s="139">
        <v>227</v>
      </c>
      <c r="C62" s="30" t="s">
        <v>75</v>
      </c>
      <c r="D62" s="21">
        <v>230</v>
      </c>
      <c r="E62" s="50">
        <v>8.74</v>
      </c>
      <c r="F62" s="22">
        <v>8.3800000000000008</v>
      </c>
      <c r="G62" s="22">
        <v>55.97</v>
      </c>
      <c r="H62" s="22">
        <v>334.47</v>
      </c>
      <c r="I62" s="22">
        <v>0.14000000000000001</v>
      </c>
      <c r="J62" s="22">
        <v>0</v>
      </c>
      <c r="K62" s="22">
        <v>0.05</v>
      </c>
      <c r="L62" s="22">
        <v>1.52</v>
      </c>
      <c r="M62" s="22">
        <v>20.75</v>
      </c>
      <c r="N62" s="22">
        <v>87.58</v>
      </c>
      <c r="O62" s="22">
        <v>32.76</v>
      </c>
      <c r="P62" s="22">
        <v>1.83</v>
      </c>
    </row>
    <row r="63" spans="1:16" x14ac:dyDescent="0.3">
      <c r="A63" s="138"/>
      <c r="B63" s="156"/>
      <c r="C63" s="11" t="s">
        <v>39</v>
      </c>
      <c r="D63" s="12">
        <v>78.2</v>
      </c>
      <c r="E63" s="133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</row>
    <row r="64" spans="1:16" x14ac:dyDescent="0.3">
      <c r="A64" s="138"/>
      <c r="B64" s="156"/>
      <c r="C64" s="11" t="s">
        <v>26</v>
      </c>
      <c r="D64" s="12">
        <v>469.2</v>
      </c>
      <c r="E64" s="133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</row>
    <row r="65" spans="1:16" x14ac:dyDescent="0.3">
      <c r="A65" s="138"/>
      <c r="B65" s="156"/>
      <c r="C65" s="11" t="s">
        <v>3</v>
      </c>
      <c r="D65" s="12">
        <v>3.91</v>
      </c>
      <c r="E65" s="133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</row>
    <row r="66" spans="1:16" x14ac:dyDescent="0.3">
      <c r="A66" s="138"/>
      <c r="B66" s="156"/>
      <c r="C66" s="117" t="s">
        <v>4</v>
      </c>
      <c r="D66" s="61">
        <v>10.35</v>
      </c>
      <c r="E66" s="133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</row>
    <row r="67" spans="1:16" ht="31.2" x14ac:dyDescent="0.3">
      <c r="A67" s="138">
        <v>2008</v>
      </c>
      <c r="B67" s="139">
        <v>293</v>
      </c>
      <c r="C67" s="30" t="s">
        <v>60</v>
      </c>
      <c r="D67" s="21">
        <v>200</v>
      </c>
      <c r="E67" s="50">
        <v>2</v>
      </c>
      <c r="F67" s="35">
        <v>0.2</v>
      </c>
      <c r="G67" s="35">
        <v>5.8</v>
      </c>
      <c r="H67" s="35">
        <v>36</v>
      </c>
      <c r="I67" s="35">
        <v>0.02</v>
      </c>
      <c r="J67" s="36">
        <v>4</v>
      </c>
      <c r="K67" s="36">
        <v>0</v>
      </c>
      <c r="L67" s="36">
        <v>0.2</v>
      </c>
      <c r="M67" s="36">
        <v>14</v>
      </c>
      <c r="N67" s="36">
        <v>14</v>
      </c>
      <c r="O67" s="36">
        <v>8</v>
      </c>
      <c r="P67" s="36">
        <v>2.8</v>
      </c>
    </row>
    <row r="68" spans="1:16" x14ac:dyDescent="0.3">
      <c r="A68" s="138"/>
      <c r="B68" s="152"/>
      <c r="C68" s="11" t="s">
        <v>125</v>
      </c>
      <c r="D68" s="12">
        <v>200</v>
      </c>
      <c r="E68" s="133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</row>
    <row r="69" spans="1:16" x14ac:dyDescent="0.3">
      <c r="A69" s="138" t="s">
        <v>19</v>
      </c>
      <c r="B69" s="139" t="s">
        <v>19</v>
      </c>
      <c r="C69" s="30" t="s">
        <v>195</v>
      </c>
      <c r="D69" s="21">
        <v>120</v>
      </c>
      <c r="E69" s="50">
        <v>6.545454545454545</v>
      </c>
      <c r="F69" s="35">
        <v>1.2654545454545454</v>
      </c>
      <c r="G69" s="35">
        <v>39.054545454545455</v>
      </c>
      <c r="H69" s="35">
        <v>193.52727272727276</v>
      </c>
      <c r="I69" s="35">
        <v>6.5454545454545446E-2</v>
      </c>
      <c r="J69" s="36">
        <v>0</v>
      </c>
      <c r="K69" s="36">
        <v>0</v>
      </c>
      <c r="L69" s="36">
        <v>0</v>
      </c>
      <c r="M69" s="36">
        <v>15.032727272727271</v>
      </c>
      <c r="N69" s="36">
        <v>50.24727272727273</v>
      </c>
      <c r="O69" s="36">
        <v>15.687272727272727</v>
      </c>
      <c r="P69" s="36">
        <v>1.2654545454545454</v>
      </c>
    </row>
    <row r="70" spans="1:16" x14ac:dyDescent="0.3">
      <c r="A70" s="138"/>
      <c r="B70" s="152"/>
      <c r="C70" s="11" t="s">
        <v>196</v>
      </c>
      <c r="D70" s="12">
        <v>120</v>
      </c>
      <c r="E70" s="133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</row>
    <row r="71" spans="1:16" x14ac:dyDescent="0.3">
      <c r="A71" s="138" t="s">
        <v>19</v>
      </c>
      <c r="B71" s="139" t="s">
        <v>19</v>
      </c>
      <c r="C71" s="27" t="s">
        <v>6</v>
      </c>
      <c r="D71" s="37">
        <v>80</v>
      </c>
      <c r="E71" s="50">
        <v>5.24</v>
      </c>
      <c r="F71" s="53">
        <v>1.64</v>
      </c>
      <c r="G71" s="53">
        <v>37.946666666666665</v>
      </c>
      <c r="H71" s="53">
        <v>187.51999999999998</v>
      </c>
      <c r="I71" s="53">
        <v>9.3333333333333338E-2</v>
      </c>
      <c r="J71" s="54">
        <v>0</v>
      </c>
      <c r="K71" s="54">
        <v>1.3333333333333334E-2</v>
      </c>
      <c r="L71" s="54">
        <v>0.78666666666666663</v>
      </c>
      <c r="M71" s="54">
        <v>12.946666666666667</v>
      </c>
      <c r="N71" s="54">
        <v>50.68</v>
      </c>
      <c r="O71" s="54">
        <v>9.0666666666666664</v>
      </c>
      <c r="P71" s="54">
        <v>0.69333333333333336</v>
      </c>
    </row>
    <row r="72" spans="1:16" x14ac:dyDescent="0.3">
      <c r="A72" s="138"/>
      <c r="B72" s="139"/>
      <c r="C72" s="16" t="s">
        <v>6</v>
      </c>
      <c r="D72" s="16">
        <v>80</v>
      </c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</row>
    <row r="73" spans="1:16" x14ac:dyDescent="0.3">
      <c r="A73" s="149" t="s">
        <v>100</v>
      </c>
      <c r="B73" s="150"/>
      <c r="C73" s="150"/>
      <c r="D73" s="150"/>
      <c r="E73" s="69">
        <f>E71+E69+E67+E62+E50+E41+E38</f>
        <v>43.835454545454546</v>
      </c>
      <c r="F73" s="69">
        <f t="shared" ref="F73:P73" si="1">F71+F69+F67+F62+F50+F41+F38</f>
        <v>36.055454545454545</v>
      </c>
      <c r="G73" s="69">
        <f t="shared" si="1"/>
        <v>165.97121212121212</v>
      </c>
      <c r="H73" s="69">
        <f t="shared" si="1"/>
        <v>1163.7772727272727</v>
      </c>
      <c r="I73" s="69">
        <f t="shared" si="1"/>
        <v>0.59878787878787887</v>
      </c>
      <c r="J73" s="69">
        <f t="shared" si="1"/>
        <v>41.58</v>
      </c>
      <c r="K73" s="69">
        <f t="shared" si="1"/>
        <v>0.26333333333333336</v>
      </c>
      <c r="L73" s="69">
        <f t="shared" si="1"/>
        <v>3.7666666666666666</v>
      </c>
      <c r="M73" s="69">
        <f t="shared" si="1"/>
        <v>165.23939393939395</v>
      </c>
      <c r="N73" s="69">
        <f t="shared" si="1"/>
        <v>439.75727272727272</v>
      </c>
      <c r="O73" s="69">
        <f t="shared" si="1"/>
        <v>113.60393939393938</v>
      </c>
      <c r="P73" s="69">
        <f t="shared" si="1"/>
        <v>11.288787878787879</v>
      </c>
    </row>
    <row r="74" spans="1:16" x14ac:dyDescent="0.3">
      <c r="A74" s="149" t="s">
        <v>174</v>
      </c>
      <c r="B74" s="150"/>
      <c r="C74" s="150"/>
      <c r="D74" s="151"/>
      <c r="E74" s="69">
        <f>E73+E30</f>
        <v>63.405454545454546</v>
      </c>
      <c r="F74" s="69">
        <f t="shared" ref="F74:P74" si="2">F73+F30</f>
        <v>76.885454545454536</v>
      </c>
      <c r="G74" s="69">
        <f t="shared" si="2"/>
        <v>233.46787878787879</v>
      </c>
      <c r="H74" s="69">
        <f t="shared" si="2"/>
        <v>1883.6772727272728</v>
      </c>
      <c r="I74" s="69">
        <f t="shared" si="2"/>
        <v>1.0021212121212122</v>
      </c>
      <c r="J74" s="69">
        <f t="shared" si="2"/>
        <v>56.7</v>
      </c>
      <c r="K74" s="69">
        <f t="shared" si="2"/>
        <v>0.4366666666666667</v>
      </c>
      <c r="L74" s="69">
        <f t="shared" si="2"/>
        <v>5.6433333333333335</v>
      </c>
      <c r="M74" s="69">
        <f t="shared" si="2"/>
        <v>349.1960606060606</v>
      </c>
      <c r="N74" s="69">
        <f t="shared" si="2"/>
        <v>753.74727272727273</v>
      </c>
      <c r="O74" s="69">
        <f t="shared" si="2"/>
        <v>177.59060606060604</v>
      </c>
      <c r="P74" s="69">
        <f t="shared" si="2"/>
        <v>15.262121212121212</v>
      </c>
    </row>
    <row r="75" spans="1:16" x14ac:dyDescent="0.3">
      <c r="B75" s="23"/>
      <c r="C75" s="23"/>
      <c r="D75" s="23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6" x14ac:dyDescent="0.3">
      <c r="B76" s="23"/>
      <c r="C76" s="23"/>
      <c r="D76" s="23"/>
      <c r="E76" s="23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x14ac:dyDescent="0.3">
      <c r="B77" s="23"/>
      <c r="C77" s="23"/>
      <c r="D77" s="23"/>
      <c r="E77" s="23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x14ac:dyDescent="0.3">
      <c r="B78" s="23"/>
      <c r="C78" s="23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6" x14ac:dyDescent="0.3">
      <c r="B79" s="23"/>
      <c r="C79" s="23"/>
      <c r="D79" s="23"/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x14ac:dyDescent="0.3">
      <c r="B80" s="23"/>
      <c r="C80" s="23"/>
      <c r="D80" s="23"/>
      <c r="E80" s="23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2:16" x14ac:dyDescent="0.3">
      <c r="B81" s="23"/>
      <c r="C81" s="23"/>
      <c r="D81" s="23"/>
      <c r="E81" s="23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2:16" x14ac:dyDescent="0.3">
      <c r="B82" s="23"/>
      <c r="C82" s="23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2:16" x14ac:dyDescent="0.3">
      <c r="B83" s="23"/>
      <c r="C83" s="23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2:16" x14ac:dyDescent="0.3">
      <c r="B84" s="23"/>
      <c r="C84" s="23"/>
      <c r="D84" s="23"/>
      <c r="E84" s="23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2:16" x14ac:dyDescent="0.3">
      <c r="B85" s="23"/>
      <c r="C85" s="23"/>
      <c r="D85" s="23"/>
      <c r="E85" s="23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2:16" x14ac:dyDescent="0.3">
      <c r="B86" s="23"/>
      <c r="C86" s="23"/>
      <c r="D86" s="23"/>
      <c r="E86" s="2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2:16" x14ac:dyDescent="0.3">
      <c r="B87" s="23"/>
      <c r="C87" s="23"/>
      <c r="D87" s="23"/>
      <c r="E87" s="2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</row>
  </sheetData>
  <mergeCells count="59">
    <mergeCell ref="D2:D3"/>
    <mergeCell ref="C2:C3"/>
    <mergeCell ref="A6:P6"/>
    <mergeCell ref="M2:P2"/>
    <mergeCell ref="A2:A3"/>
    <mergeCell ref="B33:B34"/>
    <mergeCell ref="A33:A34"/>
    <mergeCell ref="H33:H34"/>
    <mergeCell ref="I2:L2"/>
    <mergeCell ref="B2:B3"/>
    <mergeCell ref="E16:P19"/>
    <mergeCell ref="B15:B19"/>
    <mergeCell ref="H2:H3"/>
    <mergeCell ref="A5:P5"/>
    <mergeCell ref="E2:G2"/>
    <mergeCell ref="A7:A14"/>
    <mergeCell ref="B7:B14"/>
    <mergeCell ref="E8:P14"/>
    <mergeCell ref="C33:C34"/>
    <mergeCell ref="M33:P33"/>
    <mergeCell ref="A15:A19"/>
    <mergeCell ref="A74:D74"/>
    <mergeCell ref="A73:D73"/>
    <mergeCell ref="A71:A72"/>
    <mergeCell ref="B71:B72"/>
    <mergeCell ref="E68:P68"/>
    <mergeCell ref="B69:B70"/>
    <mergeCell ref="B67:B68"/>
    <mergeCell ref="A69:A70"/>
    <mergeCell ref="E70:P70"/>
    <mergeCell ref="A67:A68"/>
    <mergeCell ref="A38:A40"/>
    <mergeCell ref="A50:A61"/>
    <mergeCell ref="B38:B40"/>
    <mergeCell ref="E42:P49"/>
    <mergeCell ref="E72:P72"/>
    <mergeCell ref="E63:P66"/>
    <mergeCell ref="A62:A66"/>
    <mergeCell ref="B50:B61"/>
    <mergeCell ref="E51:P61"/>
    <mergeCell ref="E39:P40"/>
    <mergeCell ref="B62:B66"/>
    <mergeCell ref="A41:A49"/>
    <mergeCell ref="B20:B21"/>
    <mergeCell ref="B22:B27"/>
    <mergeCell ref="E21:P21"/>
    <mergeCell ref="B41:B49"/>
    <mergeCell ref="A36:P36"/>
    <mergeCell ref="E33:G33"/>
    <mergeCell ref="A37:P37"/>
    <mergeCell ref="D33:D34"/>
    <mergeCell ref="I33:L33"/>
    <mergeCell ref="B28:B29"/>
    <mergeCell ref="A20:A21"/>
    <mergeCell ref="A30:D30"/>
    <mergeCell ref="A22:A27"/>
    <mergeCell ref="A28:A29"/>
    <mergeCell ref="E23:P27"/>
    <mergeCell ref="E29:P29"/>
  </mergeCells>
  <phoneticPr fontId="7" type="noConversion"/>
  <pageMargins left="0.23622047244094491" right="0.23622047244094491" top="0.55118110236220474" bottom="7.874015748031496E-2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P106"/>
  <sheetViews>
    <sheetView topLeftCell="A69" zoomScale="85" zoomScaleNormal="85" workbookViewId="0">
      <selection activeCell="A76" sqref="A76:P106"/>
    </sheetView>
  </sheetViews>
  <sheetFormatPr defaultColWidth="9.109375" defaultRowHeight="15.6" x14ac:dyDescent="0.3"/>
  <cols>
    <col min="1" max="1" width="10.44140625" style="19" customWidth="1"/>
    <col min="2" max="2" width="6.6640625" style="19" customWidth="1"/>
    <col min="3" max="3" width="33.88671875" style="19" customWidth="1"/>
    <col min="4" max="4" width="8.44140625" style="19" customWidth="1"/>
    <col min="5" max="5" width="7.5546875" style="19" customWidth="1"/>
    <col min="6" max="6" width="7.33203125" style="19" customWidth="1"/>
    <col min="7" max="7" width="7.88671875" style="19" customWidth="1"/>
    <col min="8" max="8" width="8.6640625" style="19" customWidth="1"/>
    <col min="9" max="9" width="8.44140625" style="19" customWidth="1"/>
    <col min="10" max="11" width="8" style="19" customWidth="1"/>
    <col min="12" max="12" width="7.33203125" style="19" customWidth="1"/>
    <col min="13" max="13" width="8.109375" style="19" customWidth="1"/>
    <col min="14" max="14" width="9" style="19" customWidth="1"/>
    <col min="15" max="15" width="7.44140625" style="19" customWidth="1"/>
    <col min="16" max="16" width="8" style="19" customWidth="1"/>
    <col min="17" max="16384" width="9.109375" style="19"/>
  </cols>
  <sheetData>
    <row r="1" spans="1:16" x14ac:dyDescent="0.3">
      <c r="L1" s="77" t="s">
        <v>275</v>
      </c>
      <c r="O1" s="111" t="s">
        <v>282</v>
      </c>
    </row>
    <row r="2" spans="1:16" x14ac:dyDescent="0.3">
      <c r="A2" s="153" t="s">
        <v>81</v>
      </c>
      <c r="B2" s="153" t="s">
        <v>84</v>
      </c>
      <c r="C2" s="153" t="s">
        <v>82</v>
      </c>
      <c r="D2" s="153" t="s">
        <v>83</v>
      </c>
      <c r="E2" s="153" t="s">
        <v>88</v>
      </c>
      <c r="F2" s="153"/>
      <c r="G2" s="153"/>
      <c r="H2" s="153" t="s">
        <v>89</v>
      </c>
      <c r="I2" s="153" t="s">
        <v>90</v>
      </c>
      <c r="J2" s="153"/>
      <c r="K2" s="153"/>
      <c r="L2" s="153"/>
      <c r="M2" s="153" t="s">
        <v>94</v>
      </c>
      <c r="N2" s="153"/>
      <c r="O2" s="153"/>
      <c r="P2" s="153"/>
    </row>
    <row r="3" spans="1:16" x14ac:dyDescent="0.3">
      <c r="A3" s="153"/>
      <c r="B3" s="153"/>
      <c r="C3" s="153"/>
      <c r="D3" s="153"/>
      <c r="E3" s="15" t="s">
        <v>85</v>
      </c>
      <c r="F3" s="15" t="s">
        <v>86</v>
      </c>
      <c r="G3" s="15" t="s">
        <v>87</v>
      </c>
      <c r="H3" s="153"/>
      <c r="I3" s="15" t="s">
        <v>91</v>
      </c>
      <c r="J3" s="15" t="s">
        <v>57</v>
      </c>
      <c r="K3" s="15" t="s">
        <v>58</v>
      </c>
      <c r="L3" s="15" t="s">
        <v>92</v>
      </c>
      <c r="M3" s="15" t="s">
        <v>93</v>
      </c>
      <c r="N3" s="15" t="s">
        <v>54</v>
      </c>
      <c r="O3" s="15" t="s">
        <v>55</v>
      </c>
      <c r="P3" s="15" t="s">
        <v>56</v>
      </c>
    </row>
    <row r="4" spans="1:16" x14ac:dyDescent="0.3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</row>
    <row r="5" spans="1:16" ht="13.95" customHeight="1" x14ac:dyDescent="0.3">
      <c r="A5" s="137" t="s">
        <v>213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3.95" customHeight="1" x14ac:dyDescent="0.3">
      <c r="A6" s="137" t="s">
        <v>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3">
      <c r="A7" s="138">
        <v>2008</v>
      </c>
      <c r="B7" s="139">
        <v>89</v>
      </c>
      <c r="C7" s="27" t="s">
        <v>193</v>
      </c>
      <c r="D7" s="37">
        <v>200</v>
      </c>
      <c r="E7" s="50">
        <v>0.8</v>
      </c>
      <c r="F7" s="22">
        <v>0.8</v>
      </c>
      <c r="G7" s="22">
        <v>20.8</v>
      </c>
      <c r="H7" s="22">
        <v>90</v>
      </c>
      <c r="I7" s="22">
        <v>0.06</v>
      </c>
      <c r="J7" s="22">
        <v>20</v>
      </c>
      <c r="K7" s="22">
        <v>0.02</v>
      </c>
      <c r="L7" s="22">
        <v>0.4</v>
      </c>
      <c r="M7" s="22">
        <v>32</v>
      </c>
      <c r="N7" s="22">
        <v>22</v>
      </c>
      <c r="O7" s="22">
        <v>18</v>
      </c>
      <c r="P7" s="22">
        <v>4.4000000000000004</v>
      </c>
    </row>
    <row r="8" spans="1:16" x14ac:dyDescent="0.3">
      <c r="A8" s="138"/>
      <c r="B8" s="139"/>
      <c r="C8" s="65" t="s">
        <v>132</v>
      </c>
      <c r="D8" s="65">
        <v>200</v>
      </c>
      <c r="E8" s="134"/>
      <c r="F8" s="134"/>
      <c r="G8" s="134"/>
      <c r="H8" s="134"/>
      <c r="I8" s="216"/>
      <c r="J8" s="216"/>
      <c r="K8" s="216"/>
      <c r="L8" s="216"/>
      <c r="M8" s="216"/>
      <c r="N8" s="216"/>
      <c r="O8" s="216"/>
      <c r="P8" s="216"/>
    </row>
    <row r="9" spans="1:16" x14ac:dyDescent="0.3">
      <c r="A9" s="138">
        <v>2008</v>
      </c>
      <c r="B9" s="139">
        <v>107</v>
      </c>
      <c r="C9" s="27" t="s">
        <v>65</v>
      </c>
      <c r="D9" s="37" t="s">
        <v>99</v>
      </c>
      <c r="E9" s="75">
        <v>6.2</v>
      </c>
      <c r="F9" s="75">
        <v>8.0500000000000007</v>
      </c>
      <c r="G9" s="75">
        <v>31.09</v>
      </c>
      <c r="H9" s="107">
        <v>222.02</v>
      </c>
      <c r="I9" s="108">
        <v>0.09</v>
      </c>
      <c r="J9" s="108">
        <v>1.38</v>
      </c>
      <c r="K9" s="108">
        <v>0.05</v>
      </c>
      <c r="L9" s="108">
        <v>0.52</v>
      </c>
      <c r="M9" s="108">
        <v>134.75</v>
      </c>
      <c r="N9" s="108">
        <v>123.25</v>
      </c>
      <c r="O9" s="108">
        <v>20.45</v>
      </c>
      <c r="P9" s="109">
        <v>0.44</v>
      </c>
    </row>
    <row r="10" spans="1:16" x14ac:dyDescent="0.3">
      <c r="A10" s="138"/>
      <c r="B10" s="139"/>
      <c r="C10" s="64" t="s">
        <v>36</v>
      </c>
      <c r="D10" s="18">
        <v>31</v>
      </c>
      <c r="E10" s="134"/>
      <c r="F10" s="134"/>
      <c r="G10" s="134"/>
      <c r="H10" s="134"/>
      <c r="I10" s="182"/>
      <c r="J10" s="182"/>
      <c r="K10" s="182"/>
      <c r="L10" s="182"/>
      <c r="M10" s="182"/>
      <c r="N10" s="182"/>
      <c r="O10" s="182"/>
      <c r="P10" s="182"/>
    </row>
    <row r="11" spans="1:16" x14ac:dyDescent="0.3">
      <c r="A11" s="138"/>
      <c r="B11" s="139"/>
      <c r="C11" s="64" t="s">
        <v>5</v>
      </c>
      <c r="D11" s="18">
        <v>12.72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</row>
    <row r="12" spans="1:16" x14ac:dyDescent="0.3">
      <c r="A12" s="138"/>
      <c r="B12" s="139"/>
      <c r="C12" s="64" t="s">
        <v>236</v>
      </c>
      <c r="D12" s="18">
        <v>95.4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1:16" x14ac:dyDescent="0.3">
      <c r="A13" s="138"/>
      <c r="B13" s="139"/>
      <c r="C13" s="64" t="s">
        <v>26</v>
      </c>
      <c r="D13" s="18">
        <v>70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6" x14ac:dyDescent="0.3">
      <c r="A14" s="138"/>
      <c r="B14" s="139"/>
      <c r="C14" s="64" t="s">
        <v>2</v>
      </c>
      <c r="D14" s="18">
        <v>5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16" x14ac:dyDescent="0.3">
      <c r="A15" s="138"/>
      <c r="B15" s="139"/>
      <c r="C15" s="64" t="s">
        <v>3</v>
      </c>
      <c r="D15" s="18">
        <v>2.02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16" x14ac:dyDescent="0.3">
      <c r="A16" s="138"/>
      <c r="B16" s="139"/>
      <c r="C16" s="73" t="s">
        <v>230</v>
      </c>
      <c r="D16" s="18">
        <v>5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x14ac:dyDescent="0.3">
      <c r="A17" s="138">
        <v>2008</v>
      </c>
      <c r="B17" s="139">
        <v>365</v>
      </c>
      <c r="C17" s="27" t="s">
        <v>207</v>
      </c>
      <c r="D17" s="37">
        <v>15</v>
      </c>
      <c r="E17" s="50">
        <v>0.15</v>
      </c>
      <c r="F17" s="22">
        <v>10.8</v>
      </c>
      <c r="G17" s="22">
        <v>0.15</v>
      </c>
      <c r="H17" s="22">
        <v>99</v>
      </c>
      <c r="I17" s="22">
        <v>0</v>
      </c>
      <c r="J17" s="22">
        <v>0</v>
      </c>
      <c r="K17" s="22">
        <v>0.08</v>
      </c>
      <c r="L17" s="22">
        <v>0.15</v>
      </c>
      <c r="M17" s="22">
        <v>3.6</v>
      </c>
      <c r="N17" s="22">
        <v>4.5</v>
      </c>
      <c r="O17" s="22">
        <v>0.08</v>
      </c>
      <c r="P17" s="22">
        <v>0.03</v>
      </c>
    </row>
    <row r="18" spans="1:16" x14ac:dyDescent="0.3">
      <c r="A18" s="138"/>
      <c r="B18" s="139"/>
      <c r="C18" s="65" t="s">
        <v>4</v>
      </c>
      <c r="D18" s="65">
        <v>15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x14ac:dyDescent="0.3">
      <c r="A19" s="138">
        <v>2008</v>
      </c>
      <c r="B19" s="139">
        <v>366</v>
      </c>
      <c r="C19" s="30" t="s">
        <v>108</v>
      </c>
      <c r="D19" s="21">
        <v>30</v>
      </c>
      <c r="E19" s="41">
        <v>6.96</v>
      </c>
      <c r="F19" s="38">
        <v>8.85</v>
      </c>
      <c r="G19" s="38">
        <v>0</v>
      </c>
      <c r="H19" s="38">
        <v>109.2</v>
      </c>
      <c r="I19" s="38">
        <v>0.02</v>
      </c>
      <c r="J19" s="39">
        <v>0.18</v>
      </c>
      <c r="K19" s="39">
        <v>0.05</v>
      </c>
      <c r="L19" s="39">
        <v>0.12</v>
      </c>
      <c r="M19" s="39">
        <v>210</v>
      </c>
      <c r="N19" s="39">
        <v>210</v>
      </c>
      <c r="O19" s="39">
        <v>9.9</v>
      </c>
      <c r="P19" s="39">
        <v>0.24</v>
      </c>
    </row>
    <row r="20" spans="1:16" x14ac:dyDescent="0.3">
      <c r="A20" s="138"/>
      <c r="B20" s="156"/>
      <c r="C20" s="11" t="s">
        <v>46</v>
      </c>
      <c r="D20" s="14">
        <v>30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</row>
    <row r="21" spans="1:16" ht="31.2" x14ac:dyDescent="0.3">
      <c r="A21" s="138">
        <v>2008</v>
      </c>
      <c r="B21" s="152">
        <v>285</v>
      </c>
      <c r="C21" s="30" t="s">
        <v>111</v>
      </c>
      <c r="D21" s="21">
        <v>200</v>
      </c>
      <c r="E21" s="41">
        <v>2.0099999999999998</v>
      </c>
      <c r="F21" s="46">
        <v>2.39</v>
      </c>
      <c r="G21" s="46">
        <v>25.65</v>
      </c>
      <c r="H21" s="46">
        <v>131.87</v>
      </c>
      <c r="I21" s="46">
        <v>0.02</v>
      </c>
      <c r="J21" s="46">
        <v>0.28000000000000003</v>
      </c>
      <c r="K21" s="46">
        <v>0</v>
      </c>
      <c r="L21" s="46">
        <v>0.05</v>
      </c>
      <c r="M21" s="46">
        <v>92.34</v>
      </c>
      <c r="N21" s="46">
        <v>68.08</v>
      </c>
      <c r="O21" s="46">
        <v>13.52</v>
      </c>
      <c r="P21" s="46">
        <v>0.23</v>
      </c>
    </row>
    <row r="22" spans="1:16" x14ac:dyDescent="0.3">
      <c r="A22" s="138"/>
      <c r="B22" s="152"/>
      <c r="C22" s="11" t="s">
        <v>112</v>
      </c>
      <c r="D22" s="11">
        <v>2</v>
      </c>
      <c r="E22" s="217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18"/>
    </row>
    <row r="23" spans="1:16" x14ac:dyDescent="0.3">
      <c r="A23" s="138"/>
      <c r="B23" s="152"/>
      <c r="C23" s="11" t="s">
        <v>104</v>
      </c>
      <c r="D23" s="11">
        <v>28</v>
      </c>
      <c r="E23" s="158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219"/>
    </row>
    <row r="24" spans="1:16" x14ac:dyDescent="0.3">
      <c r="A24" s="138"/>
      <c r="B24" s="152"/>
      <c r="C24" s="11" t="s">
        <v>2</v>
      </c>
      <c r="D24" s="11">
        <v>10</v>
      </c>
      <c r="E24" s="158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219"/>
    </row>
    <row r="25" spans="1:16" x14ac:dyDescent="0.3">
      <c r="A25" s="138"/>
      <c r="B25" s="152"/>
      <c r="C25" s="11" t="s">
        <v>26</v>
      </c>
      <c r="D25" s="12">
        <v>190</v>
      </c>
      <c r="E25" s="220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2"/>
    </row>
    <row r="26" spans="1:16" x14ac:dyDescent="0.3">
      <c r="A26" s="138" t="s">
        <v>19</v>
      </c>
      <c r="B26" s="139" t="s">
        <v>19</v>
      </c>
      <c r="C26" s="27" t="s">
        <v>6</v>
      </c>
      <c r="D26" s="37">
        <v>80</v>
      </c>
      <c r="E26" s="50">
        <v>5.24</v>
      </c>
      <c r="F26" s="53">
        <v>1.64</v>
      </c>
      <c r="G26" s="53">
        <v>37.946666666666665</v>
      </c>
      <c r="H26" s="53">
        <v>187.51999999999998</v>
      </c>
      <c r="I26" s="53">
        <v>9.3333333333333338E-2</v>
      </c>
      <c r="J26" s="54">
        <v>0</v>
      </c>
      <c r="K26" s="54">
        <v>1.3333333333333334E-2</v>
      </c>
      <c r="L26" s="54">
        <v>0.78666666666666663</v>
      </c>
      <c r="M26" s="54">
        <v>12.946666666666667</v>
      </c>
      <c r="N26" s="54">
        <v>50.68</v>
      </c>
      <c r="O26" s="54">
        <v>9.0666666666666664</v>
      </c>
      <c r="P26" s="54">
        <v>0.69333333333333336</v>
      </c>
    </row>
    <row r="27" spans="1:16" x14ac:dyDescent="0.3">
      <c r="A27" s="138"/>
      <c r="B27" s="139"/>
      <c r="C27" s="16" t="s">
        <v>6</v>
      </c>
      <c r="D27" s="16">
        <v>80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 x14ac:dyDescent="0.3">
      <c r="A28" s="149" t="s">
        <v>100</v>
      </c>
      <c r="B28" s="150"/>
      <c r="C28" s="150"/>
      <c r="D28" s="150"/>
      <c r="E28" s="69">
        <f>E7+E9+E21+E26+E17+E19</f>
        <v>21.36</v>
      </c>
      <c r="F28" s="69">
        <f t="shared" ref="F28:P28" si="0">F7+F9+F21+F26+F17+F19</f>
        <v>32.53</v>
      </c>
      <c r="G28" s="69">
        <f t="shared" si="0"/>
        <v>115.63666666666666</v>
      </c>
      <c r="H28" s="69">
        <f t="shared" si="0"/>
        <v>839.61</v>
      </c>
      <c r="I28" s="69">
        <f t="shared" si="0"/>
        <v>0.28333333333333333</v>
      </c>
      <c r="J28" s="69">
        <f t="shared" si="0"/>
        <v>21.84</v>
      </c>
      <c r="K28" s="69">
        <f t="shared" si="0"/>
        <v>0.21333333333333332</v>
      </c>
      <c r="L28" s="69">
        <f t="shared" si="0"/>
        <v>2.0266666666666668</v>
      </c>
      <c r="M28" s="69">
        <f t="shared" si="0"/>
        <v>485.63666666666671</v>
      </c>
      <c r="N28" s="69">
        <f t="shared" si="0"/>
        <v>478.51</v>
      </c>
      <c r="O28" s="69">
        <f t="shared" si="0"/>
        <v>71.016666666666666</v>
      </c>
      <c r="P28" s="69">
        <f t="shared" si="0"/>
        <v>6.033333333333335</v>
      </c>
    </row>
    <row r="29" spans="1:16" x14ac:dyDescent="0.3"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x14ac:dyDescent="0.3">
      <c r="L30" s="77" t="s">
        <v>275</v>
      </c>
      <c r="O30" s="111" t="s">
        <v>282</v>
      </c>
    </row>
    <row r="31" spans="1:16" x14ac:dyDescent="0.3">
      <c r="A31" s="153" t="s">
        <v>81</v>
      </c>
      <c r="B31" s="153" t="s">
        <v>84</v>
      </c>
      <c r="C31" s="153" t="s">
        <v>82</v>
      </c>
      <c r="D31" s="153" t="s">
        <v>83</v>
      </c>
      <c r="E31" s="153" t="s">
        <v>88</v>
      </c>
      <c r="F31" s="153"/>
      <c r="G31" s="153"/>
      <c r="H31" s="153" t="s">
        <v>89</v>
      </c>
      <c r="I31" s="153" t="s">
        <v>90</v>
      </c>
      <c r="J31" s="153"/>
      <c r="K31" s="153"/>
      <c r="L31" s="153"/>
      <c r="M31" s="153" t="s">
        <v>94</v>
      </c>
      <c r="N31" s="153"/>
      <c r="O31" s="153"/>
      <c r="P31" s="153"/>
    </row>
    <row r="32" spans="1:16" x14ac:dyDescent="0.3">
      <c r="A32" s="153"/>
      <c r="B32" s="153"/>
      <c r="C32" s="153"/>
      <c r="D32" s="153"/>
      <c r="E32" s="15" t="s">
        <v>85</v>
      </c>
      <c r="F32" s="15" t="s">
        <v>86</v>
      </c>
      <c r="G32" s="15" t="s">
        <v>87</v>
      </c>
      <c r="H32" s="153"/>
      <c r="I32" s="15" t="s">
        <v>91</v>
      </c>
      <c r="J32" s="15" t="s">
        <v>57</v>
      </c>
      <c r="K32" s="15" t="s">
        <v>58</v>
      </c>
      <c r="L32" s="15" t="s">
        <v>92</v>
      </c>
      <c r="M32" s="15" t="s">
        <v>93</v>
      </c>
      <c r="N32" s="15" t="s">
        <v>54</v>
      </c>
      <c r="O32" s="15" t="s">
        <v>55</v>
      </c>
      <c r="P32" s="15" t="s">
        <v>56</v>
      </c>
    </row>
    <row r="33" spans="1:16" x14ac:dyDescent="0.3">
      <c r="A33" s="20">
        <v>1</v>
      </c>
      <c r="B33" s="20">
        <v>2</v>
      </c>
      <c r="C33" s="20">
        <v>3</v>
      </c>
      <c r="D33" s="20">
        <v>4</v>
      </c>
      <c r="E33" s="20">
        <v>5</v>
      </c>
      <c r="F33" s="20">
        <v>6</v>
      </c>
      <c r="G33" s="20">
        <v>7</v>
      </c>
      <c r="H33" s="20">
        <v>8</v>
      </c>
      <c r="I33" s="20">
        <v>9</v>
      </c>
      <c r="J33" s="20">
        <v>10</v>
      </c>
      <c r="K33" s="20">
        <v>11</v>
      </c>
      <c r="L33" s="20">
        <v>12</v>
      </c>
      <c r="M33" s="20">
        <v>13</v>
      </c>
      <c r="N33" s="20">
        <v>14</v>
      </c>
      <c r="O33" s="20">
        <v>15</v>
      </c>
      <c r="P33" s="20">
        <v>16</v>
      </c>
    </row>
    <row r="34" spans="1:16" x14ac:dyDescent="0.3">
      <c r="A34" s="137" t="s">
        <v>213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</row>
    <row r="35" spans="1:16" x14ac:dyDescent="0.3">
      <c r="A35" s="137" t="s">
        <v>97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6" x14ac:dyDescent="0.3">
      <c r="A36" s="138">
        <v>2008</v>
      </c>
      <c r="B36" s="139">
        <v>246</v>
      </c>
      <c r="C36" s="30" t="s">
        <v>166</v>
      </c>
      <c r="D36" s="21">
        <v>100</v>
      </c>
      <c r="E36" s="50">
        <v>1.1000000000000001</v>
      </c>
      <c r="F36" s="22">
        <v>0.2</v>
      </c>
      <c r="G36" s="22">
        <v>4.5999999999999996</v>
      </c>
      <c r="H36" s="22">
        <v>23</v>
      </c>
      <c r="I36" s="22">
        <v>0.06</v>
      </c>
      <c r="J36" s="22">
        <v>25</v>
      </c>
      <c r="K36" s="22">
        <v>0.14000000000000001</v>
      </c>
      <c r="L36" s="22">
        <v>0.7</v>
      </c>
      <c r="M36" s="22">
        <v>14</v>
      </c>
      <c r="N36" s="22">
        <v>26</v>
      </c>
      <c r="O36" s="22">
        <v>20</v>
      </c>
      <c r="P36" s="22">
        <v>0.9</v>
      </c>
    </row>
    <row r="37" spans="1:16" x14ac:dyDescent="0.3">
      <c r="A37" s="138"/>
      <c r="B37" s="152"/>
      <c r="C37" s="11" t="s">
        <v>167</v>
      </c>
      <c r="D37" s="12">
        <v>100</v>
      </c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x14ac:dyDescent="0.3">
      <c r="A38" s="138">
        <v>2008</v>
      </c>
      <c r="B38" s="139">
        <v>42</v>
      </c>
      <c r="C38" s="27" t="s">
        <v>16</v>
      </c>
      <c r="D38" s="37" t="s">
        <v>126</v>
      </c>
      <c r="E38" s="29">
        <v>5.03</v>
      </c>
      <c r="F38" s="35">
        <v>11.3</v>
      </c>
      <c r="G38" s="35">
        <v>32.380000000000003</v>
      </c>
      <c r="H38" s="35">
        <v>149.6</v>
      </c>
      <c r="I38" s="35">
        <v>0.14000000000000001</v>
      </c>
      <c r="J38" s="36">
        <v>9.81</v>
      </c>
      <c r="K38" s="36">
        <v>0.21</v>
      </c>
      <c r="L38" s="36">
        <v>2.42</v>
      </c>
      <c r="M38" s="36">
        <v>30.1</v>
      </c>
      <c r="N38" s="36">
        <v>85.8</v>
      </c>
      <c r="O38" s="36">
        <v>33.4</v>
      </c>
      <c r="P38" s="36">
        <v>1.1599999999999999</v>
      </c>
    </row>
    <row r="39" spans="1:16" x14ac:dyDescent="0.3">
      <c r="A39" s="138"/>
      <c r="B39" s="139"/>
      <c r="C39" s="42" t="s">
        <v>8</v>
      </c>
      <c r="D39" s="42">
        <v>75</v>
      </c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</row>
    <row r="40" spans="1:16" x14ac:dyDescent="0.3">
      <c r="A40" s="138"/>
      <c r="B40" s="139"/>
      <c r="C40" s="42" t="s">
        <v>130</v>
      </c>
      <c r="D40" s="42">
        <v>5</v>
      </c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</row>
    <row r="41" spans="1:16" x14ac:dyDescent="0.3">
      <c r="A41" s="138"/>
      <c r="B41" s="139"/>
      <c r="C41" s="42" t="s">
        <v>9</v>
      </c>
      <c r="D41" s="42">
        <v>10</v>
      </c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1:16" x14ac:dyDescent="0.3">
      <c r="A42" s="138"/>
      <c r="B42" s="139"/>
      <c r="C42" s="42" t="s">
        <v>10</v>
      </c>
      <c r="D42" s="42">
        <v>5</v>
      </c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</row>
    <row r="43" spans="1:16" x14ac:dyDescent="0.3">
      <c r="A43" s="138"/>
      <c r="B43" s="139"/>
      <c r="C43" s="42" t="s">
        <v>129</v>
      </c>
      <c r="D43" s="42">
        <v>15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</row>
    <row r="44" spans="1:16" x14ac:dyDescent="0.3">
      <c r="A44" s="138"/>
      <c r="B44" s="139"/>
      <c r="C44" s="42" t="s">
        <v>26</v>
      </c>
      <c r="D44" s="42">
        <v>187.5</v>
      </c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</row>
    <row r="45" spans="1:16" x14ac:dyDescent="0.3">
      <c r="A45" s="138"/>
      <c r="B45" s="139"/>
      <c r="C45" s="42" t="s">
        <v>15</v>
      </c>
      <c r="D45" s="42">
        <v>5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</row>
    <row r="46" spans="1:16" x14ac:dyDescent="0.3">
      <c r="A46" s="138"/>
      <c r="B46" s="139"/>
      <c r="C46" s="42" t="s">
        <v>11</v>
      </c>
      <c r="D46" s="42">
        <v>0.01</v>
      </c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</row>
    <row r="47" spans="1:16" x14ac:dyDescent="0.3">
      <c r="A47" s="138"/>
      <c r="B47" s="139"/>
      <c r="C47" s="42" t="s">
        <v>3</v>
      </c>
      <c r="D47" s="42">
        <v>1.25</v>
      </c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1:16" x14ac:dyDescent="0.3">
      <c r="A48" s="138"/>
      <c r="B48" s="139"/>
      <c r="C48" s="42" t="s">
        <v>12</v>
      </c>
      <c r="D48" s="42">
        <v>10</v>
      </c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1:16" x14ac:dyDescent="0.3">
      <c r="A49" s="138"/>
      <c r="B49" s="139"/>
      <c r="C49" s="42" t="s">
        <v>13</v>
      </c>
      <c r="D49" s="42">
        <v>1.88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1:16" ht="31.2" x14ac:dyDescent="0.3">
      <c r="A50" s="138">
        <v>2008</v>
      </c>
      <c r="B50" s="139" t="s">
        <v>150</v>
      </c>
      <c r="C50" s="27" t="s">
        <v>148</v>
      </c>
      <c r="D50" s="37">
        <v>100</v>
      </c>
      <c r="E50" s="50">
        <v>18.100000000000001</v>
      </c>
      <c r="F50" s="35">
        <v>20.93</v>
      </c>
      <c r="G50" s="35">
        <v>3.21</v>
      </c>
      <c r="H50" s="35">
        <v>271.41000000000003</v>
      </c>
      <c r="I50" s="35">
        <v>0.05</v>
      </c>
      <c r="J50" s="36">
        <v>2.41</v>
      </c>
      <c r="K50" s="36">
        <v>0.25</v>
      </c>
      <c r="L50" s="36">
        <v>0.64</v>
      </c>
      <c r="M50" s="36">
        <v>52.01</v>
      </c>
      <c r="N50" s="36">
        <v>160.06</v>
      </c>
      <c r="O50" s="36">
        <v>24.93</v>
      </c>
      <c r="P50" s="36">
        <v>2.2599999999999998</v>
      </c>
    </row>
    <row r="51" spans="1:16" x14ac:dyDescent="0.3">
      <c r="A51" s="138"/>
      <c r="B51" s="139"/>
      <c r="C51" s="42" t="s">
        <v>149</v>
      </c>
      <c r="D51" s="18">
        <v>94.59</v>
      </c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</row>
    <row r="52" spans="1:16" x14ac:dyDescent="0.3">
      <c r="A52" s="138"/>
      <c r="B52" s="139"/>
      <c r="C52" s="42" t="s">
        <v>9</v>
      </c>
      <c r="D52" s="18">
        <v>2.91</v>
      </c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</row>
    <row r="53" spans="1:16" x14ac:dyDescent="0.3">
      <c r="A53" s="138"/>
      <c r="B53" s="139"/>
      <c r="C53" s="42" t="s">
        <v>10</v>
      </c>
      <c r="D53" s="18">
        <v>1.91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1:16" x14ac:dyDescent="0.3">
      <c r="A54" s="138"/>
      <c r="B54" s="139"/>
      <c r="C54" s="42" t="s">
        <v>37</v>
      </c>
      <c r="D54" s="18">
        <v>2.34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</row>
    <row r="55" spans="1:16" x14ac:dyDescent="0.3">
      <c r="A55" s="138"/>
      <c r="B55" s="139"/>
      <c r="C55" s="42" t="s">
        <v>74</v>
      </c>
      <c r="D55" s="18">
        <v>40</v>
      </c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</row>
    <row r="56" spans="1:16" x14ac:dyDescent="0.3">
      <c r="A56" s="138"/>
      <c r="B56" s="139"/>
      <c r="C56" s="52" t="s">
        <v>17</v>
      </c>
      <c r="D56" s="18">
        <v>1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</row>
    <row r="57" spans="1:16" x14ac:dyDescent="0.3">
      <c r="A57" s="138"/>
      <c r="B57" s="139"/>
      <c r="C57" s="52" t="s">
        <v>4</v>
      </c>
      <c r="D57" s="18">
        <v>1</v>
      </c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</row>
    <row r="58" spans="1:16" x14ac:dyDescent="0.3">
      <c r="A58" s="138"/>
      <c r="B58" s="139"/>
      <c r="C58" s="52" t="s">
        <v>26</v>
      </c>
      <c r="D58" s="18">
        <v>22</v>
      </c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</row>
    <row r="59" spans="1:16" x14ac:dyDescent="0.3">
      <c r="A59" s="138"/>
      <c r="B59" s="139"/>
      <c r="C59" s="52" t="s">
        <v>12</v>
      </c>
      <c r="D59" s="18">
        <v>20</v>
      </c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</row>
    <row r="60" spans="1:16" x14ac:dyDescent="0.3">
      <c r="A60" s="138">
        <v>2008</v>
      </c>
      <c r="B60" s="139">
        <v>219</v>
      </c>
      <c r="C60" s="30" t="s">
        <v>18</v>
      </c>
      <c r="D60" s="85">
        <v>200</v>
      </c>
      <c r="E60" s="100">
        <v>11.64</v>
      </c>
      <c r="F60" s="100">
        <v>7.24</v>
      </c>
      <c r="G60" s="100">
        <v>60</v>
      </c>
      <c r="H60" s="100">
        <v>351.74</v>
      </c>
      <c r="I60" s="100">
        <v>0.32</v>
      </c>
      <c r="J60" s="100">
        <v>0</v>
      </c>
      <c r="K60" s="100">
        <v>0.04</v>
      </c>
      <c r="L60" s="100">
        <v>0.64</v>
      </c>
      <c r="M60" s="100">
        <v>20</v>
      </c>
      <c r="N60" s="100">
        <v>219.16</v>
      </c>
      <c r="O60" s="100">
        <v>131.13999999999999</v>
      </c>
      <c r="P60" s="100">
        <v>4.4000000000000004</v>
      </c>
    </row>
    <row r="61" spans="1:16" x14ac:dyDescent="0.3">
      <c r="A61" s="138"/>
      <c r="B61" s="152"/>
      <c r="C61" s="11" t="s">
        <v>170</v>
      </c>
      <c r="D61" s="12">
        <v>92</v>
      </c>
      <c r="E61" s="184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</row>
    <row r="62" spans="1:16" x14ac:dyDescent="0.3">
      <c r="A62" s="138"/>
      <c r="B62" s="152"/>
      <c r="C62" s="11" t="s">
        <v>26</v>
      </c>
      <c r="D62" s="12">
        <v>136</v>
      </c>
      <c r="E62" s="15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</row>
    <row r="63" spans="1:16" x14ac:dyDescent="0.3">
      <c r="A63" s="138"/>
      <c r="B63" s="152"/>
      <c r="C63" s="72" t="s">
        <v>238</v>
      </c>
      <c r="D63" s="12">
        <v>9</v>
      </c>
      <c r="E63" s="154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</row>
    <row r="64" spans="1:16" x14ac:dyDescent="0.3">
      <c r="A64" s="138"/>
      <c r="B64" s="152"/>
      <c r="C64" s="11" t="s">
        <v>3</v>
      </c>
      <c r="D64" s="12">
        <v>2.2000000000000002</v>
      </c>
      <c r="E64" s="154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</row>
    <row r="65" spans="1:16" x14ac:dyDescent="0.3">
      <c r="A65" s="138">
        <v>2008</v>
      </c>
      <c r="B65" s="139">
        <v>290</v>
      </c>
      <c r="C65" s="30" t="s">
        <v>72</v>
      </c>
      <c r="D65" s="21">
        <v>200</v>
      </c>
      <c r="E65" s="50">
        <v>0.11</v>
      </c>
      <c r="F65" s="35">
        <v>0</v>
      </c>
      <c r="G65" s="35">
        <v>21.07</v>
      </c>
      <c r="H65" s="35">
        <v>84.69</v>
      </c>
      <c r="I65" s="35">
        <v>0</v>
      </c>
      <c r="J65" s="36">
        <v>3</v>
      </c>
      <c r="K65" s="36">
        <v>0</v>
      </c>
      <c r="L65" s="36">
        <v>0.2</v>
      </c>
      <c r="M65" s="36">
        <v>3.4</v>
      </c>
      <c r="N65" s="36">
        <v>2.2000000000000002</v>
      </c>
      <c r="O65" s="36">
        <v>3</v>
      </c>
      <c r="P65" s="36">
        <v>0.18</v>
      </c>
    </row>
    <row r="66" spans="1:16" x14ac:dyDescent="0.3">
      <c r="A66" s="138"/>
      <c r="B66" s="152"/>
      <c r="C66" s="11" t="s">
        <v>143</v>
      </c>
      <c r="D66" s="12">
        <v>20</v>
      </c>
      <c r="E66" s="154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</row>
    <row r="67" spans="1:16" x14ac:dyDescent="0.3">
      <c r="A67" s="138"/>
      <c r="B67" s="152"/>
      <c r="C67" s="11" t="s">
        <v>26</v>
      </c>
      <c r="D67" s="12">
        <v>201.5</v>
      </c>
      <c r="E67" s="154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</row>
    <row r="68" spans="1:16" x14ac:dyDescent="0.3">
      <c r="A68" s="138"/>
      <c r="B68" s="152"/>
      <c r="C68" s="11" t="s">
        <v>2</v>
      </c>
      <c r="D68" s="12">
        <v>20</v>
      </c>
      <c r="E68" s="154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</row>
    <row r="69" spans="1:16" x14ac:dyDescent="0.3">
      <c r="A69" s="138" t="s">
        <v>19</v>
      </c>
      <c r="B69" s="139" t="s">
        <v>19</v>
      </c>
      <c r="C69" s="30" t="s">
        <v>195</v>
      </c>
      <c r="D69" s="21">
        <v>60</v>
      </c>
      <c r="E69" s="50">
        <v>3.2700000000000005</v>
      </c>
      <c r="F69" s="35">
        <v>0.62999999999999989</v>
      </c>
      <c r="G69" s="35">
        <v>19.53</v>
      </c>
      <c r="H69" s="35">
        <v>96.765000000000015</v>
      </c>
      <c r="I69" s="35">
        <v>0.03</v>
      </c>
      <c r="J69" s="36">
        <v>0</v>
      </c>
      <c r="K69" s="36">
        <v>0</v>
      </c>
      <c r="L69" s="36">
        <v>0</v>
      </c>
      <c r="M69" s="36">
        <v>7.5149999999999997</v>
      </c>
      <c r="N69" s="36">
        <v>25.125</v>
      </c>
      <c r="O69" s="36">
        <v>7.8450000000000006</v>
      </c>
      <c r="P69" s="36">
        <v>0.62999999999999989</v>
      </c>
    </row>
    <row r="70" spans="1:16" x14ac:dyDescent="0.3">
      <c r="A70" s="138"/>
      <c r="B70" s="152"/>
      <c r="C70" s="11" t="s">
        <v>196</v>
      </c>
      <c r="D70" s="12">
        <v>60</v>
      </c>
      <c r="E70" s="135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3"/>
    </row>
    <row r="71" spans="1:16" x14ac:dyDescent="0.3">
      <c r="A71" s="138" t="s">
        <v>19</v>
      </c>
      <c r="B71" s="139" t="s">
        <v>19</v>
      </c>
      <c r="C71" s="27" t="s">
        <v>6</v>
      </c>
      <c r="D71" s="37">
        <v>55</v>
      </c>
      <c r="E71" s="112">
        <v>3.6025</v>
      </c>
      <c r="F71" s="112">
        <v>1.1274999999999999</v>
      </c>
      <c r="G71" s="112">
        <v>26.088333333333335</v>
      </c>
      <c r="H71" s="112">
        <v>128.91999999999999</v>
      </c>
      <c r="I71" s="112">
        <v>6.4166666666666677E-2</v>
      </c>
      <c r="J71" s="112">
        <v>0</v>
      </c>
      <c r="K71" s="112">
        <v>9.1666666666666684E-3</v>
      </c>
      <c r="L71" s="112">
        <v>0.54083333333333328</v>
      </c>
      <c r="M71" s="112">
        <v>8.9008333333333329</v>
      </c>
      <c r="N71" s="112">
        <v>34.842499999999994</v>
      </c>
      <c r="O71" s="112">
        <v>6.2333333333333334</v>
      </c>
      <c r="P71" s="112">
        <v>0.47666666666666663</v>
      </c>
    </row>
    <row r="72" spans="1:16" x14ac:dyDescent="0.3">
      <c r="A72" s="138"/>
      <c r="B72" s="139"/>
      <c r="C72" s="16" t="s">
        <v>6</v>
      </c>
      <c r="D72" s="16">
        <v>55</v>
      </c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</row>
    <row r="73" spans="1:16" x14ac:dyDescent="0.3">
      <c r="A73" s="149" t="s">
        <v>100</v>
      </c>
      <c r="B73" s="150"/>
      <c r="C73" s="150"/>
      <c r="D73" s="150"/>
      <c r="E73" s="69">
        <f>E36+E38+E50+E60+E65+E69+E71</f>
        <v>42.852500000000006</v>
      </c>
      <c r="F73" s="69">
        <f t="shared" ref="F73:P73" si="1">F36+F38+F50+F60+F65+F69+F71</f>
        <v>41.427500000000002</v>
      </c>
      <c r="G73" s="69">
        <f t="shared" si="1"/>
        <v>166.87833333333333</v>
      </c>
      <c r="H73" s="69">
        <f t="shared" si="1"/>
        <v>1106.125</v>
      </c>
      <c r="I73" s="69">
        <f t="shared" si="1"/>
        <v>0.66416666666666679</v>
      </c>
      <c r="J73" s="69">
        <f t="shared" si="1"/>
        <v>40.22</v>
      </c>
      <c r="K73" s="69">
        <f t="shared" si="1"/>
        <v>0.64916666666666667</v>
      </c>
      <c r="L73" s="69">
        <f t="shared" si="1"/>
        <v>5.140833333333334</v>
      </c>
      <c r="M73" s="69">
        <f t="shared" si="1"/>
        <v>135.92583333333334</v>
      </c>
      <c r="N73" s="69">
        <f t="shared" si="1"/>
        <v>553.1875</v>
      </c>
      <c r="O73" s="69">
        <f t="shared" si="1"/>
        <v>226.54833333333329</v>
      </c>
      <c r="P73" s="69">
        <f t="shared" si="1"/>
        <v>10.006666666666668</v>
      </c>
    </row>
    <row r="76" spans="1:16" x14ac:dyDescent="0.3">
      <c r="L76" s="77" t="s">
        <v>275</v>
      </c>
      <c r="O76" s="111" t="s">
        <v>282</v>
      </c>
    </row>
    <row r="77" spans="1:16" x14ac:dyDescent="0.3">
      <c r="A77" s="153" t="s">
        <v>81</v>
      </c>
      <c r="B77" s="153" t="s">
        <v>84</v>
      </c>
      <c r="C77" s="153" t="s">
        <v>82</v>
      </c>
      <c r="D77" s="153" t="s">
        <v>83</v>
      </c>
      <c r="E77" s="153" t="s">
        <v>88</v>
      </c>
      <c r="F77" s="153"/>
      <c r="G77" s="153"/>
      <c r="H77" s="153" t="s">
        <v>89</v>
      </c>
      <c r="I77" s="153" t="s">
        <v>90</v>
      </c>
      <c r="J77" s="153"/>
      <c r="K77" s="153"/>
      <c r="L77" s="153"/>
      <c r="M77" s="153" t="s">
        <v>94</v>
      </c>
      <c r="N77" s="153"/>
      <c r="O77" s="153"/>
      <c r="P77" s="153"/>
    </row>
    <row r="78" spans="1:16" x14ac:dyDescent="0.3">
      <c r="A78" s="153"/>
      <c r="B78" s="153"/>
      <c r="C78" s="153"/>
      <c r="D78" s="153"/>
      <c r="E78" s="15" t="s">
        <v>85</v>
      </c>
      <c r="F78" s="15" t="s">
        <v>86</v>
      </c>
      <c r="G78" s="15" t="s">
        <v>87</v>
      </c>
      <c r="H78" s="153"/>
      <c r="I78" s="15" t="s">
        <v>91</v>
      </c>
      <c r="J78" s="15" t="s">
        <v>57</v>
      </c>
      <c r="K78" s="15" t="s">
        <v>58</v>
      </c>
      <c r="L78" s="15" t="s">
        <v>92</v>
      </c>
      <c r="M78" s="15" t="s">
        <v>93</v>
      </c>
      <c r="N78" s="15" t="s">
        <v>54</v>
      </c>
      <c r="O78" s="15" t="s">
        <v>55</v>
      </c>
      <c r="P78" s="15" t="s">
        <v>56</v>
      </c>
    </row>
    <row r="79" spans="1:16" x14ac:dyDescent="0.3">
      <c r="A79" s="20">
        <v>1</v>
      </c>
      <c r="B79" s="20">
        <v>2</v>
      </c>
      <c r="C79" s="20">
        <v>3</v>
      </c>
      <c r="D79" s="20">
        <v>4</v>
      </c>
      <c r="E79" s="20">
        <v>5</v>
      </c>
      <c r="F79" s="20">
        <v>6</v>
      </c>
      <c r="G79" s="20">
        <v>7</v>
      </c>
      <c r="H79" s="20">
        <v>8</v>
      </c>
      <c r="I79" s="20">
        <v>9</v>
      </c>
      <c r="J79" s="20">
        <v>10</v>
      </c>
      <c r="K79" s="20">
        <v>11</v>
      </c>
      <c r="L79" s="20">
        <v>12</v>
      </c>
      <c r="M79" s="20">
        <v>13</v>
      </c>
      <c r="N79" s="20">
        <v>14</v>
      </c>
      <c r="O79" s="20">
        <v>15</v>
      </c>
      <c r="P79" s="20">
        <v>16</v>
      </c>
    </row>
    <row r="80" spans="1:16" x14ac:dyDescent="0.3">
      <c r="A80" s="137" t="s">
        <v>213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</row>
    <row r="81" spans="1:16" x14ac:dyDescent="0.3">
      <c r="A81" s="137" t="s">
        <v>98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</row>
    <row r="82" spans="1:16" ht="31.2" x14ac:dyDescent="0.3">
      <c r="A82" s="138">
        <v>2008</v>
      </c>
      <c r="B82" s="139">
        <v>172</v>
      </c>
      <c r="C82" s="27" t="s">
        <v>49</v>
      </c>
      <c r="D82" s="37">
        <v>250</v>
      </c>
      <c r="E82" s="50">
        <v>25.93</v>
      </c>
      <c r="F82" s="35">
        <v>14.34</v>
      </c>
      <c r="G82" s="35">
        <v>13.41</v>
      </c>
      <c r="H82" s="35">
        <v>286.24</v>
      </c>
      <c r="I82" s="35">
        <v>0.2</v>
      </c>
      <c r="J82" s="36">
        <v>4.46</v>
      </c>
      <c r="K82" s="36">
        <v>0.91</v>
      </c>
      <c r="L82" s="36">
        <v>7.5</v>
      </c>
      <c r="M82" s="36">
        <v>61.61</v>
      </c>
      <c r="N82" s="36">
        <v>374.58</v>
      </c>
      <c r="O82" s="36">
        <v>67.58</v>
      </c>
      <c r="P82" s="36">
        <v>1.66</v>
      </c>
    </row>
    <row r="83" spans="1:16" x14ac:dyDescent="0.3">
      <c r="A83" s="138"/>
      <c r="B83" s="139"/>
      <c r="C83" s="65" t="s">
        <v>165</v>
      </c>
      <c r="D83" s="42">
        <v>151.79</v>
      </c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</row>
    <row r="84" spans="1:16" x14ac:dyDescent="0.3">
      <c r="A84" s="138"/>
      <c r="B84" s="139"/>
      <c r="C84" s="42" t="s">
        <v>26</v>
      </c>
      <c r="D84" s="42">
        <v>44.64</v>
      </c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</row>
    <row r="85" spans="1:16" x14ac:dyDescent="0.3">
      <c r="A85" s="138"/>
      <c r="B85" s="139"/>
      <c r="C85" s="42" t="s">
        <v>9</v>
      </c>
      <c r="D85" s="42">
        <v>44.64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</row>
    <row r="86" spans="1:16" x14ac:dyDescent="0.3">
      <c r="A86" s="138"/>
      <c r="B86" s="139"/>
      <c r="C86" s="42" t="s">
        <v>37</v>
      </c>
      <c r="D86" s="42">
        <v>7.14</v>
      </c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</row>
    <row r="87" spans="1:16" x14ac:dyDescent="0.3">
      <c r="A87" s="138"/>
      <c r="B87" s="139"/>
      <c r="C87" s="42" t="s">
        <v>10</v>
      </c>
      <c r="D87" s="42">
        <v>25</v>
      </c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</row>
    <row r="88" spans="1:16" x14ac:dyDescent="0.3">
      <c r="A88" s="138"/>
      <c r="B88" s="139"/>
      <c r="C88" s="42" t="s">
        <v>142</v>
      </c>
      <c r="D88" s="42">
        <v>6.43</v>
      </c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</row>
    <row r="89" spans="1:16" x14ac:dyDescent="0.3">
      <c r="A89" s="138"/>
      <c r="B89" s="139"/>
      <c r="C89" s="42" t="s">
        <v>15</v>
      </c>
      <c r="D89" s="42">
        <v>13.39</v>
      </c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</row>
    <row r="90" spans="1:16" x14ac:dyDescent="0.3">
      <c r="A90" s="138"/>
      <c r="B90" s="139"/>
      <c r="C90" s="42" t="s">
        <v>2</v>
      </c>
      <c r="D90" s="42">
        <v>4.46</v>
      </c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</row>
    <row r="91" spans="1:16" x14ac:dyDescent="0.3">
      <c r="A91" s="138"/>
      <c r="B91" s="139"/>
      <c r="C91" s="42" t="s">
        <v>140</v>
      </c>
      <c r="D91" s="42">
        <v>0.01</v>
      </c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</row>
    <row r="92" spans="1:16" x14ac:dyDescent="0.3">
      <c r="A92" s="138"/>
      <c r="B92" s="139"/>
      <c r="C92" s="42" t="s">
        <v>141</v>
      </c>
      <c r="D92" s="42">
        <v>0.01</v>
      </c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</row>
    <row r="93" spans="1:16" x14ac:dyDescent="0.3">
      <c r="A93" s="138"/>
      <c r="B93" s="139"/>
      <c r="C93" s="42" t="s">
        <v>50</v>
      </c>
      <c r="D93" s="42">
        <v>0.01</v>
      </c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</row>
    <row r="94" spans="1:16" x14ac:dyDescent="0.3">
      <c r="A94" s="138">
        <v>2008</v>
      </c>
      <c r="B94" s="139">
        <v>240</v>
      </c>
      <c r="C94" s="27" t="s">
        <v>182</v>
      </c>
      <c r="D94" s="37">
        <v>100</v>
      </c>
      <c r="E94" s="50">
        <v>2.09</v>
      </c>
      <c r="F94" s="35">
        <v>4.6900000000000004</v>
      </c>
      <c r="G94" s="35">
        <v>18.14</v>
      </c>
      <c r="H94" s="35">
        <v>121.64</v>
      </c>
      <c r="I94" s="35">
        <v>0.13</v>
      </c>
      <c r="J94" s="36">
        <v>2.5499999999999998</v>
      </c>
      <c r="K94" s="36">
        <v>0.01</v>
      </c>
      <c r="L94" s="36">
        <v>1.48</v>
      </c>
      <c r="M94" s="36">
        <v>45.8</v>
      </c>
      <c r="N94" s="36">
        <v>82.98</v>
      </c>
      <c r="O94" s="36">
        <v>25.47</v>
      </c>
      <c r="P94" s="36">
        <v>0.39</v>
      </c>
    </row>
    <row r="95" spans="1:16" ht="14.25" customHeight="1" x14ac:dyDescent="0.3">
      <c r="A95" s="138"/>
      <c r="B95" s="139"/>
      <c r="C95" s="42" t="s">
        <v>152</v>
      </c>
      <c r="D95" s="18">
        <v>89</v>
      </c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</row>
    <row r="96" spans="1:16" x14ac:dyDescent="0.3">
      <c r="A96" s="138"/>
      <c r="B96" s="139"/>
      <c r="C96" s="65" t="s">
        <v>22</v>
      </c>
      <c r="D96" s="18">
        <v>30</v>
      </c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</row>
    <row r="97" spans="1:16" x14ac:dyDescent="0.3">
      <c r="A97" s="138"/>
      <c r="B97" s="139"/>
      <c r="C97" s="65" t="s">
        <v>15</v>
      </c>
      <c r="D97" s="18">
        <v>3</v>
      </c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</row>
    <row r="98" spans="1:16" x14ac:dyDescent="0.3">
      <c r="A98" s="138"/>
      <c r="B98" s="139"/>
      <c r="C98" s="65" t="s">
        <v>17</v>
      </c>
      <c r="D98" s="18">
        <v>5</v>
      </c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</row>
    <row r="99" spans="1:16" ht="31.2" x14ac:dyDescent="0.3">
      <c r="A99" s="138">
        <v>2008</v>
      </c>
      <c r="B99" s="139">
        <v>293</v>
      </c>
      <c r="C99" s="30" t="s">
        <v>60</v>
      </c>
      <c r="D99" s="21">
        <v>200</v>
      </c>
      <c r="E99" s="50">
        <v>2</v>
      </c>
      <c r="F99" s="35">
        <v>0.2</v>
      </c>
      <c r="G99" s="35">
        <v>5.8</v>
      </c>
      <c r="H99" s="35">
        <v>36</v>
      </c>
      <c r="I99" s="35">
        <v>0.02</v>
      </c>
      <c r="J99" s="36">
        <v>4</v>
      </c>
      <c r="K99" s="36">
        <v>0</v>
      </c>
      <c r="L99" s="36">
        <v>0.2</v>
      </c>
      <c r="M99" s="36">
        <v>14</v>
      </c>
      <c r="N99" s="36">
        <v>14</v>
      </c>
      <c r="O99" s="36">
        <v>8</v>
      </c>
      <c r="P99" s="36">
        <v>2.8</v>
      </c>
    </row>
    <row r="100" spans="1:16" x14ac:dyDescent="0.3">
      <c r="A100" s="138"/>
      <c r="B100" s="152"/>
      <c r="C100" s="72" t="s">
        <v>163</v>
      </c>
      <c r="D100" s="12">
        <v>200</v>
      </c>
      <c r="E100" s="133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</row>
    <row r="101" spans="1:16" x14ac:dyDescent="0.3">
      <c r="A101" s="138" t="s">
        <v>19</v>
      </c>
      <c r="B101" s="139" t="s">
        <v>19</v>
      </c>
      <c r="C101" s="30" t="s">
        <v>195</v>
      </c>
      <c r="D101" s="21">
        <v>60</v>
      </c>
      <c r="E101" s="50">
        <v>3.2700000000000005</v>
      </c>
      <c r="F101" s="35">
        <v>0.62999999999999989</v>
      </c>
      <c r="G101" s="35">
        <v>19.53</v>
      </c>
      <c r="H101" s="35">
        <v>96.765000000000015</v>
      </c>
      <c r="I101" s="35">
        <v>0.03</v>
      </c>
      <c r="J101" s="36">
        <v>0</v>
      </c>
      <c r="K101" s="36">
        <v>0</v>
      </c>
      <c r="L101" s="36">
        <v>0</v>
      </c>
      <c r="M101" s="36">
        <v>7.5149999999999997</v>
      </c>
      <c r="N101" s="36">
        <v>25.125</v>
      </c>
      <c r="O101" s="36">
        <v>7.8450000000000006</v>
      </c>
      <c r="P101" s="36">
        <v>0.62999999999999989</v>
      </c>
    </row>
    <row r="102" spans="1:16" x14ac:dyDescent="0.3">
      <c r="A102" s="138"/>
      <c r="B102" s="152"/>
      <c r="C102" s="11" t="s">
        <v>196</v>
      </c>
      <c r="D102" s="12">
        <v>60</v>
      </c>
      <c r="E102" s="135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3"/>
    </row>
    <row r="103" spans="1:16" x14ac:dyDescent="0.3">
      <c r="A103" s="138" t="s">
        <v>19</v>
      </c>
      <c r="B103" s="139" t="s">
        <v>19</v>
      </c>
      <c r="C103" s="27" t="s">
        <v>6</v>
      </c>
      <c r="D103" s="37">
        <v>55</v>
      </c>
      <c r="E103" s="112">
        <v>3.6025</v>
      </c>
      <c r="F103" s="112">
        <v>1.1274999999999999</v>
      </c>
      <c r="G103" s="112">
        <v>26.088333333333335</v>
      </c>
      <c r="H103" s="112">
        <v>128.91999999999999</v>
      </c>
      <c r="I103" s="112">
        <v>6.4166666666666677E-2</v>
      </c>
      <c r="J103" s="112">
        <v>0</v>
      </c>
      <c r="K103" s="112">
        <v>9.1666666666666684E-3</v>
      </c>
      <c r="L103" s="112">
        <v>0.54083333333333328</v>
      </c>
      <c r="M103" s="112">
        <v>8.9008333333333329</v>
      </c>
      <c r="N103" s="112">
        <v>34.842499999999994</v>
      </c>
      <c r="O103" s="112">
        <v>6.2333333333333334</v>
      </c>
      <c r="P103" s="112">
        <v>0.47666666666666663</v>
      </c>
    </row>
    <row r="104" spans="1:16" x14ac:dyDescent="0.3">
      <c r="A104" s="138"/>
      <c r="B104" s="139"/>
      <c r="C104" s="16" t="s">
        <v>6</v>
      </c>
      <c r="D104" s="16">
        <v>55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</row>
    <row r="105" spans="1:16" x14ac:dyDescent="0.3">
      <c r="A105" s="149" t="s">
        <v>100</v>
      </c>
      <c r="B105" s="150"/>
      <c r="C105" s="150"/>
      <c r="D105" s="150"/>
      <c r="E105" s="69">
        <f>E82+E99+E101+E103+E94</f>
        <v>36.892499999999998</v>
      </c>
      <c r="F105" s="69">
        <f t="shared" ref="F105:P105" si="2">F82+F99+F101+F103+F94</f>
        <v>20.987500000000001</v>
      </c>
      <c r="G105" s="69">
        <f t="shared" si="2"/>
        <v>82.968333333333334</v>
      </c>
      <c r="H105" s="69">
        <f t="shared" si="2"/>
        <v>669.56499999999994</v>
      </c>
      <c r="I105" s="69">
        <f t="shared" si="2"/>
        <v>0.44416666666666671</v>
      </c>
      <c r="J105" s="69">
        <f t="shared" si="2"/>
        <v>11.010000000000002</v>
      </c>
      <c r="K105" s="69">
        <f t="shared" si="2"/>
        <v>0.9291666666666667</v>
      </c>
      <c r="L105" s="69">
        <f t="shared" si="2"/>
        <v>9.7208333333333332</v>
      </c>
      <c r="M105" s="69">
        <f t="shared" si="2"/>
        <v>137.82583333333332</v>
      </c>
      <c r="N105" s="69">
        <f t="shared" si="2"/>
        <v>531.52749999999992</v>
      </c>
      <c r="O105" s="69">
        <f t="shared" si="2"/>
        <v>115.12833333333333</v>
      </c>
      <c r="P105" s="69">
        <f t="shared" si="2"/>
        <v>5.9566666666666661</v>
      </c>
    </row>
    <row r="106" spans="1:16" x14ac:dyDescent="0.3">
      <c r="A106" s="149" t="s">
        <v>174</v>
      </c>
      <c r="B106" s="150"/>
      <c r="C106" s="150"/>
      <c r="D106" s="151"/>
      <c r="E106" s="69">
        <f>E105+E73+E28</f>
        <v>101.105</v>
      </c>
      <c r="F106" s="69">
        <f t="shared" ref="F106:P106" si="3">F105+F73+F28</f>
        <v>94.945000000000007</v>
      </c>
      <c r="G106" s="69">
        <f t="shared" si="3"/>
        <v>365.48333333333335</v>
      </c>
      <c r="H106" s="69">
        <f t="shared" si="3"/>
        <v>2615.3000000000002</v>
      </c>
      <c r="I106" s="69">
        <f t="shared" si="3"/>
        <v>1.3916666666666666</v>
      </c>
      <c r="J106" s="69">
        <f t="shared" si="3"/>
        <v>73.070000000000007</v>
      </c>
      <c r="K106" s="69">
        <f t="shared" si="3"/>
        <v>1.7916666666666667</v>
      </c>
      <c r="L106" s="69">
        <f t="shared" si="3"/>
        <v>16.888333333333335</v>
      </c>
      <c r="M106" s="69">
        <f t="shared" si="3"/>
        <v>759.38833333333332</v>
      </c>
      <c r="N106" s="69">
        <f t="shared" si="3"/>
        <v>1563.2249999999999</v>
      </c>
      <c r="O106" s="69">
        <f t="shared" si="3"/>
        <v>412.69333333333327</v>
      </c>
      <c r="P106" s="69">
        <f t="shared" si="3"/>
        <v>21.99666666666667</v>
      </c>
    </row>
  </sheetData>
  <mergeCells count="88">
    <mergeCell ref="B99:B100"/>
    <mergeCell ref="E83:P93"/>
    <mergeCell ref="A94:A98"/>
    <mergeCell ref="B94:B98"/>
    <mergeCell ref="E95:P98"/>
    <mergeCell ref="A106:D106"/>
    <mergeCell ref="B103:B104"/>
    <mergeCell ref="A105:D105"/>
    <mergeCell ref="A103:A104"/>
    <mergeCell ref="A69:A70"/>
    <mergeCell ref="B69:B70"/>
    <mergeCell ref="A80:P80"/>
    <mergeCell ref="A82:A93"/>
    <mergeCell ref="B82:B93"/>
    <mergeCell ref="E104:P104"/>
    <mergeCell ref="A101:A102"/>
    <mergeCell ref="B101:B102"/>
    <mergeCell ref="E102:P102"/>
    <mergeCell ref="A81:P81"/>
    <mergeCell ref="E100:P100"/>
    <mergeCell ref="A99:A100"/>
    <mergeCell ref="E70:P70"/>
    <mergeCell ref="A71:A72"/>
    <mergeCell ref="B71:B72"/>
    <mergeCell ref="E72:P72"/>
    <mergeCell ref="B36:B37"/>
    <mergeCell ref="E39:P49"/>
    <mergeCell ref="B38:B49"/>
    <mergeCell ref="A65:A68"/>
    <mergeCell ref="B65:B68"/>
    <mergeCell ref="E51:P59"/>
    <mergeCell ref="B60:B64"/>
    <mergeCell ref="A60:A64"/>
    <mergeCell ref="A50:A59"/>
    <mergeCell ref="E61:P64"/>
    <mergeCell ref="B50:B59"/>
    <mergeCell ref="E66:P68"/>
    <mergeCell ref="E77:G77"/>
    <mergeCell ref="I77:L77"/>
    <mergeCell ref="M77:P77"/>
    <mergeCell ref="A73:D73"/>
    <mergeCell ref="H77:H78"/>
    <mergeCell ref="B77:B78"/>
    <mergeCell ref="A77:A78"/>
    <mergeCell ref="C77:C78"/>
    <mergeCell ref="D77:D78"/>
    <mergeCell ref="H31:H32"/>
    <mergeCell ref="M31:P31"/>
    <mergeCell ref="A35:P35"/>
    <mergeCell ref="A36:A37"/>
    <mergeCell ref="A38:A49"/>
    <mergeCell ref="E37:P37"/>
    <mergeCell ref="A34:P34"/>
    <mergeCell ref="I31:L31"/>
    <mergeCell ref="A28:D28"/>
    <mergeCell ref="A31:A32"/>
    <mergeCell ref="E31:G31"/>
    <mergeCell ref="D31:D32"/>
    <mergeCell ref="C31:C32"/>
    <mergeCell ref="B31:B32"/>
    <mergeCell ref="A26:A27"/>
    <mergeCell ref="E27:P27"/>
    <mergeCell ref="E18:P18"/>
    <mergeCell ref="E22:P25"/>
    <mergeCell ref="B26:B27"/>
    <mergeCell ref="B21:B25"/>
    <mergeCell ref="B17:B18"/>
    <mergeCell ref="A21:A25"/>
    <mergeCell ref="A19:A20"/>
    <mergeCell ref="B19:B20"/>
    <mergeCell ref="E20:P20"/>
    <mergeCell ref="A17:A18"/>
    <mergeCell ref="D2:D3"/>
    <mergeCell ref="E10:P16"/>
    <mergeCell ref="H2:H3"/>
    <mergeCell ref="A6:P6"/>
    <mergeCell ref="A7:A8"/>
    <mergeCell ref="B7:B8"/>
    <mergeCell ref="A5:P5"/>
    <mergeCell ref="A2:A3"/>
    <mergeCell ref="A9:A16"/>
    <mergeCell ref="B9:B16"/>
    <mergeCell ref="E8:P8"/>
    <mergeCell ref="B2:B3"/>
    <mergeCell ref="M2:P2"/>
    <mergeCell ref="C2:C3"/>
    <mergeCell ref="E2:G2"/>
    <mergeCell ref="I2:L2"/>
  </mergeCells>
  <phoneticPr fontId="7" type="noConversion"/>
  <pageMargins left="0.23622047244094491" right="0.23622047244094491" top="0.94488188976377963" bottom="7.874015748031496E-2" header="0.31496062992125984" footer="0.31496062992125984"/>
  <pageSetup scale="85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P106"/>
  <sheetViews>
    <sheetView topLeftCell="A74" zoomScale="85" zoomScaleNormal="85" workbookViewId="0">
      <selection activeCell="A76" sqref="A76:P106"/>
    </sheetView>
  </sheetViews>
  <sheetFormatPr defaultColWidth="9.109375" defaultRowHeight="15.6" x14ac:dyDescent="0.3"/>
  <cols>
    <col min="1" max="1" width="10.44140625" style="19" customWidth="1"/>
    <col min="2" max="2" width="9.33203125" style="19" customWidth="1"/>
    <col min="3" max="3" width="28.33203125" style="19" customWidth="1"/>
    <col min="4" max="4" width="8.44140625" style="19" customWidth="1"/>
    <col min="5" max="5" width="8.109375" style="19" customWidth="1"/>
    <col min="6" max="7" width="8" style="19" customWidth="1"/>
    <col min="8" max="8" width="8.88671875" style="19" customWidth="1"/>
    <col min="9" max="9" width="8.44140625" style="19" customWidth="1"/>
    <col min="10" max="11" width="8" style="19" customWidth="1"/>
    <col min="12" max="12" width="7.33203125" style="19" customWidth="1"/>
    <col min="13" max="13" width="8.6640625" style="19" customWidth="1"/>
    <col min="14" max="14" width="8.88671875" style="19" customWidth="1"/>
    <col min="15" max="15" width="7.44140625" style="19" customWidth="1"/>
    <col min="16" max="16" width="8" style="19" customWidth="1"/>
    <col min="17" max="16384" width="9.109375" style="19"/>
  </cols>
  <sheetData>
    <row r="1" spans="1:16" x14ac:dyDescent="0.3">
      <c r="L1" s="77" t="s">
        <v>275</v>
      </c>
      <c r="O1" s="111" t="s">
        <v>282</v>
      </c>
    </row>
    <row r="2" spans="1:16" x14ac:dyDescent="0.3">
      <c r="A2" s="153" t="s">
        <v>81</v>
      </c>
      <c r="B2" s="153" t="s">
        <v>84</v>
      </c>
      <c r="C2" s="153" t="s">
        <v>82</v>
      </c>
      <c r="D2" s="153" t="s">
        <v>83</v>
      </c>
      <c r="E2" s="153" t="s">
        <v>88</v>
      </c>
      <c r="F2" s="153"/>
      <c r="G2" s="153"/>
      <c r="H2" s="153" t="s">
        <v>89</v>
      </c>
      <c r="I2" s="153" t="s">
        <v>90</v>
      </c>
      <c r="J2" s="153"/>
      <c r="K2" s="153"/>
      <c r="L2" s="153"/>
      <c r="M2" s="153" t="s">
        <v>94</v>
      </c>
      <c r="N2" s="153"/>
      <c r="O2" s="153"/>
      <c r="P2" s="153"/>
    </row>
    <row r="3" spans="1:16" x14ac:dyDescent="0.3">
      <c r="A3" s="153"/>
      <c r="B3" s="153"/>
      <c r="C3" s="153"/>
      <c r="D3" s="153"/>
      <c r="E3" s="15" t="s">
        <v>85</v>
      </c>
      <c r="F3" s="15" t="s">
        <v>86</v>
      </c>
      <c r="G3" s="15" t="s">
        <v>87</v>
      </c>
      <c r="H3" s="153"/>
      <c r="I3" s="15" t="s">
        <v>91</v>
      </c>
      <c r="J3" s="15" t="s">
        <v>57</v>
      </c>
      <c r="K3" s="15" t="s">
        <v>58</v>
      </c>
      <c r="L3" s="15" t="s">
        <v>92</v>
      </c>
      <c r="M3" s="15" t="s">
        <v>93</v>
      </c>
      <c r="N3" s="15" t="s">
        <v>54</v>
      </c>
      <c r="O3" s="15" t="s">
        <v>55</v>
      </c>
      <c r="P3" s="15" t="s">
        <v>56</v>
      </c>
    </row>
    <row r="4" spans="1:16" x14ac:dyDescent="0.3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</row>
    <row r="5" spans="1:16" ht="13.95" customHeight="1" x14ac:dyDescent="0.3">
      <c r="A5" s="137" t="s">
        <v>215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3.95" customHeight="1" x14ac:dyDescent="0.3">
      <c r="A6" s="137" t="s">
        <v>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3">
      <c r="A7" s="138">
        <v>2008</v>
      </c>
      <c r="B7" s="139">
        <v>89</v>
      </c>
      <c r="C7" s="27" t="s">
        <v>193</v>
      </c>
      <c r="D7" s="37">
        <v>200</v>
      </c>
      <c r="E7" s="50">
        <v>0.8</v>
      </c>
      <c r="F7" s="22">
        <v>0.8</v>
      </c>
      <c r="G7" s="22">
        <v>20.8</v>
      </c>
      <c r="H7" s="22">
        <v>90</v>
      </c>
      <c r="I7" s="22">
        <v>0.06</v>
      </c>
      <c r="J7" s="22">
        <v>20</v>
      </c>
      <c r="K7" s="22">
        <v>0.02</v>
      </c>
      <c r="L7" s="22">
        <v>0.4</v>
      </c>
      <c r="M7" s="22">
        <v>32</v>
      </c>
      <c r="N7" s="22">
        <v>22</v>
      </c>
      <c r="O7" s="22">
        <v>18</v>
      </c>
      <c r="P7" s="22">
        <v>4.4000000000000004</v>
      </c>
    </row>
    <row r="8" spans="1:16" ht="13.95" customHeight="1" x14ac:dyDescent="0.3">
      <c r="A8" s="138"/>
      <c r="B8" s="139"/>
      <c r="C8" s="65" t="s">
        <v>133</v>
      </c>
      <c r="D8" s="65">
        <v>200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x14ac:dyDescent="0.3">
      <c r="A9" s="138">
        <v>2008</v>
      </c>
      <c r="B9" s="139">
        <v>138</v>
      </c>
      <c r="C9" s="30" t="s">
        <v>45</v>
      </c>
      <c r="D9" s="21" t="s">
        <v>250</v>
      </c>
      <c r="E9" s="40">
        <v>22.55</v>
      </c>
      <c r="F9" s="38">
        <v>32.619999999999997</v>
      </c>
      <c r="G9" s="38">
        <v>3.54</v>
      </c>
      <c r="H9" s="38">
        <v>401.29</v>
      </c>
      <c r="I9" s="38">
        <v>0.15</v>
      </c>
      <c r="J9" s="39">
        <v>12.31</v>
      </c>
      <c r="K9" s="39">
        <v>0.57999999999999996</v>
      </c>
      <c r="L9" s="39">
        <v>1.26</v>
      </c>
      <c r="M9" s="39">
        <v>609.08000000000004</v>
      </c>
      <c r="N9" s="39">
        <v>622.46</v>
      </c>
      <c r="O9" s="39">
        <v>47.11</v>
      </c>
      <c r="P9" s="39">
        <v>3.57</v>
      </c>
    </row>
    <row r="10" spans="1:16" x14ac:dyDescent="0.3">
      <c r="A10" s="138"/>
      <c r="B10" s="156"/>
      <c r="C10" s="11" t="s">
        <v>35</v>
      </c>
      <c r="D10" s="14">
        <v>123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</row>
    <row r="11" spans="1:16" x14ac:dyDescent="0.3">
      <c r="A11" s="138"/>
      <c r="B11" s="156"/>
      <c r="C11" s="11" t="s">
        <v>22</v>
      </c>
      <c r="D11" s="14">
        <v>77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</row>
    <row r="12" spans="1:16" x14ac:dyDescent="0.3">
      <c r="A12" s="138"/>
      <c r="B12" s="156"/>
      <c r="C12" s="11" t="s">
        <v>96</v>
      </c>
      <c r="D12" s="14">
        <v>47.69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</row>
    <row r="13" spans="1:16" x14ac:dyDescent="0.3">
      <c r="A13" s="138"/>
      <c r="B13" s="156"/>
      <c r="C13" s="11" t="s">
        <v>4</v>
      </c>
      <c r="D13" s="14">
        <v>7.7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6" x14ac:dyDescent="0.3">
      <c r="A14" s="138"/>
      <c r="B14" s="156"/>
      <c r="C14" s="11" t="s">
        <v>230</v>
      </c>
      <c r="D14" s="14">
        <v>15.38</v>
      </c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6" x14ac:dyDescent="0.3">
      <c r="A15" s="138">
        <v>2008</v>
      </c>
      <c r="B15" s="139">
        <v>298</v>
      </c>
      <c r="C15" s="30" t="s">
        <v>106</v>
      </c>
      <c r="D15" s="21">
        <v>200</v>
      </c>
      <c r="E15" s="40">
        <v>2.79</v>
      </c>
      <c r="F15" s="38">
        <v>2.5499999999999998</v>
      </c>
      <c r="G15" s="38">
        <v>13.27</v>
      </c>
      <c r="H15" s="38">
        <v>87.25</v>
      </c>
      <c r="I15" s="38">
        <v>0.03</v>
      </c>
      <c r="J15" s="39">
        <v>1.04</v>
      </c>
      <c r="K15" s="39">
        <v>0.02</v>
      </c>
      <c r="L15" s="39">
        <v>0</v>
      </c>
      <c r="M15" s="39">
        <v>98.79</v>
      </c>
      <c r="N15" s="39">
        <v>73.599999999999994</v>
      </c>
      <c r="O15" s="39">
        <v>12.4</v>
      </c>
      <c r="P15" s="39">
        <v>0.28000000000000003</v>
      </c>
    </row>
    <row r="16" spans="1:16" x14ac:dyDescent="0.3">
      <c r="A16" s="138"/>
      <c r="B16" s="156"/>
      <c r="C16" s="11" t="s">
        <v>21</v>
      </c>
      <c r="D16" s="11">
        <v>40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x14ac:dyDescent="0.3">
      <c r="A17" s="138"/>
      <c r="B17" s="156"/>
      <c r="C17" s="51" t="s">
        <v>107</v>
      </c>
      <c r="D17" s="11">
        <v>0.8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x14ac:dyDescent="0.3">
      <c r="A18" s="138"/>
      <c r="B18" s="156"/>
      <c r="C18" s="11" t="s">
        <v>2</v>
      </c>
      <c r="D18" s="11">
        <v>13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6" x14ac:dyDescent="0.3">
      <c r="A19" s="138"/>
      <c r="B19" s="156"/>
      <c r="C19" s="11" t="s">
        <v>22</v>
      </c>
      <c r="D19" s="11">
        <v>80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x14ac:dyDescent="0.3">
      <c r="A20" s="138"/>
      <c r="B20" s="156"/>
      <c r="C20" s="11" t="s">
        <v>26</v>
      </c>
      <c r="D20" s="11">
        <v>67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6" x14ac:dyDescent="0.3">
      <c r="A21" s="138" t="s">
        <v>19</v>
      </c>
      <c r="B21" s="139" t="s">
        <v>19</v>
      </c>
      <c r="C21" s="30" t="s">
        <v>195</v>
      </c>
      <c r="D21" s="21">
        <v>60</v>
      </c>
      <c r="E21" s="50">
        <v>3.2700000000000005</v>
      </c>
      <c r="F21" s="35">
        <v>0.62999999999999989</v>
      </c>
      <c r="G21" s="35">
        <v>19.53</v>
      </c>
      <c r="H21" s="35">
        <v>96.765000000000015</v>
      </c>
      <c r="I21" s="35">
        <v>0.03</v>
      </c>
      <c r="J21" s="36">
        <v>0</v>
      </c>
      <c r="K21" s="36">
        <v>0</v>
      </c>
      <c r="L21" s="36">
        <v>0</v>
      </c>
      <c r="M21" s="36">
        <v>7.5149999999999997</v>
      </c>
      <c r="N21" s="36">
        <v>25.125</v>
      </c>
      <c r="O21" s="36">
        <v>7.8450000000000006</v>
      </c>
      <c r="P21" s="36">
        <v>0.62999999999999989</v>
      </c>
    </row>
    <row r="22" spans="1:16" x14ac:dyDescent="0.3">
      <c r="A22" s="138"/>
      <c r="B22" s="152"/>
      <c r="C22" s="11" t="s">
        <v>196</v>
      </c>
      <c r="D22" s="12">
        <v>60</v>
      </c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3"/>
    </row>
    <row r="23" spans="1:16" x14ac:dyDescent="0.3">
      <c r="A23" s="138" t="s">
        <v>19</v>
      </c>
      <c r="B23" s="139" t="s">
        <v>19</v>
      </c>
      <c r="C23" s="27" t="s">
        <v>6</v>
      </c>
      <c r="D23" s="37">
        <v>55</v>
      </c>
      <c r="E23" s="112">
        <v>3.6025</v>
      </c>
      <c r="F23" s="112">
        <v>1.1274999999999999</v>
      </c>
      <c r="G23" s="112">
        <v>26.088333333333335</v>
      </c>
      <c r="H23" s="112">
        <v>128.91999999999999</v>
      </c>
      <c r="I23" s="112">
        <v>6.4166666666666677E-2</v>
      </c>
      <c r="J23" s="112">
        <v>0</v>
      </c>
      <c r="K23" s="112">
        <v>9.1666666666666684E-3</v>
      </c>
      <c r="L23" s="112">
        <v>0.54083333333333328</v>
      </c>
      <c r="M23" s="112">
        <v>8.9008333333333329</v>
      </c>
      <c r="N23" s="112">
        <v>34.842499999999994</v>
      </c>
      <c r="O23" s="112">
        <v>6.2333333333333334</v>
      </c>
      <c r="P23" s="112">
        <v>0.47666666666666663</v>
      </c>
    </row>
    <row r="24" spans="1:16" x14ac:dyDescent="0.3">
      <c r="A24" s="138"/>
      <c r="B24" s="139"/>
      <c r="C24" s="16" t="s">
        <v>6</v>
      </c>
      <c r="D24" s="16">
        <v>55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6" x14ac:dyDescent="0.3">
      <c r="A25" s="149" t="s">
        <v>100</v>
      </c>
      <c r="B25" s="150"/>
      <c r="C25" s="150"/>
      <c r="D25" s="150"/>
      <c r="E25" s="69">
        <f>E7+E9+E15+E21+E23</f>
        <v>33.012500000000003</v>
      </c>
      <c r="F25" s="69">
        <f t="shared" ref="F25:P25" si="0">F7+F9+F15+F21+F23</f>
        <v>37.727499999999992</v>
      </c>
      <c r="G25" s="69">
        <f t="shared" si="0"/>
        <v>83.228333333333339</v>
      </c>
      <c r="H25" s="69">
        <f t="shared" si="0"/>
        <v>804.22499999999991</v>
      </c>
      <c r="I25" s="69">
        <f t="shared" si="0"/>
        <v>0.33416666666666672</v>
      </c>
      <c r="J25" s="69">
        <f t="shared" si="0"/>
        <v>33.35</v>
      </c>
      <c r="K25" s="69">
        <f t="shared" si="0"/>
        <v>0.62916666666666665</v>
      </c>
      <c r="L25" s="69">
        <f t="shared" si="0"/>
        <v>2.2008333333333336</v>
      </c>
      <c r="M25" s="69">
        <f t="shared" si="0"/>
        <v>756.28583333333336</v>
      </c>
      <c r="N25" s="69">
        <f t="shared" si="0"/>
        <v>778.02750000000003</v>
      </c>
      <c r="O25" s="69">
        <f t="shared" si="0"/>
        <v>91.588333333333338</v>
      </c>
      <c r="P25" s="69">
        <f t="shared" si="0"/>
        <v>9.3566666666666656</v>
      </c>
    </row>
    <row r="26" spans="1:16" x14ac:dyDescent="0.3"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x14ac:dyDescent="0.3">
      <c r="L27" s="77" t="s">
        <v>275</v>
      </c>
      <c r="O27" s="111" t="s">
        <v>282</v>
      </c>
    </row>
    <row r="28" spans="1:16" x14ac:dyDescent="0.3">
      <c r="A28" s="153" t="s">
        <v>81</v>
      </c>
      <c r="B28" s="153" t="s">
        <v>84</v>
      </c>
      <c r="C28" s="153" t="s">
        <v>82</v>
      </c>
      <c r="D28" s="153" t="s">
        <v>83</v>
      </c>
      <c r="E28" s="153" t="s">
        <v>88</v>
      </c>
      <c r="F28" s="153"/>
      <c r="G28" s="153"/>
      <c r="H28" s="153" t="s">
        <v>89</v>
      </c>
      <c r="I28" s="153" t="s">
        <v>90</v>
      </c>
      <c r="J28" s="153"/>
      <c r="K28" s="153"/>
      <c r="L28" s="153"/>
      <c r="M28" s="153" t="s">
        <v>94</v>
      </c>
      <c r="N28" s="153"/>
      <c r="O28" s="153"/>
      <c r="P28" s="153"/>
    </row>
    <row r="29" spans="1:16" x14ac:dyDescent="0.3">
      <c r="A29" s="153"/>
      <c r="B29" s="153"/>
      <c r="C29" s="153"/>
      <c r="D29" s="153"/>
      <c r="E29" s="15" t="s">
        <v>85</v>
      </c>
      <c r="F29" s="15" t="s">
        <v>86</v>
      </c>
      <c r="G29" s="15" t="s">
        <v>87</v>
      </c>
      <c r="H29" s="153"/>
      <c r="I29" s="15" t="s">
        <v>91</v>
      </c>
      <c r="J29" s="15" t="s">
        <v>57</v>
      </c>
      <c r="K29" s="15" t="s">
        <v>58</v>
      </c>
      <c r="L29" s="15" t="s">
        <v>92</v>
      </c>
      <c r="M29" s="15" t="s">
        <v>93</v>
      </c>
      <c r="N29" s="15" t="s">
        <v>54</v>
      </c>
      <c r="O29" s="15" t="s">
        <v>55</v>
      </c>
      <c r="P29" s="15" t="s">
        <v>56</v>
      </c>
    </row>
    <row r="30" spans="1:16" x14ac:dyDescent="0.3">
      <c r="A30" s="20">
        <v>1</v>
      </c>
      <c r="B30" s="20">
        <v>2</v>
      </c>
      <c r="C30" s="20">
        <v>3</v>
      </c>
      <c r="D30" s="20">
        <v>4</v>
      </c>
      <c r="E30" s="20">
        <v>5</v>
      </c>
      <c r="F30" s="20">
        <v>6</v>
      </c>
      <c r="G30" s="20">
        <v>7</v>
      </c>
      <c r="H30" s="20">
        <v>8</v>
      </c>
      <c r="I30" s="20">
        <v>9</v>
      </c>
      <c r="J30" s="20">
        <v>10</v>
      </c>
      <c r="K30" s="20">
        <v>11</v>
      </c>
      <c r="L30" s="20">
        <v>12</v>
      </c>
      <c r="M30" s="20">
        <v>13</v>
      </c>
      <c r="N30" s="20">
        <v>14</v>
      </c>
      <c r="O30" s="20">
        <v>15</v>
      </c>
      <c r="P30" s="20">
        <v>16</v>
      </c>
    </row>
    <row r="31" spans="1:16" x14ac:dyDescent="0.3">
      <c r="A31" s="137" t="s">
        <v>215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</row>
    <row r="32" spans="1:16" x14ac:dyDescent="0.3">
      <c r="A32" s="137" t="s">
        <v>97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spans="1:16" x14ac:dyDescent="0.3">
      <c r="A33" s="138">
        <v>2008</v>
      </c>
      <c r="B33" s="139">
        <v>246</v>
      </c>
      <c r="C33" s="30" t="s">
        <v>166</v>
      </c>
      <c r="D33" s="21">
        <v>100</v>
      </c>
      <c r="E33" s="50">
        <v>0.8</v>
      </c>
      <c r="F33" s="53">
        <v>0.1</v>
      </c>
      <c r="G33" s="53">
        <v>3.3</v>
      </c>
      <c r="H33" s="53">
        <v>14</v>
      </c>
      <c r="I33" s="53">
        <v>0.06</v>
      </c>
      <c r="J33" s="54">
        <v>25</v>
      </c>
      <c r="K33" s="54">
        <v>0.14000000000000001</v>
      </c>
      <c r="L33" s="54">
        <v>0.7</v>
      </c>
      <c r="M33" s="54">
        <v>14</v>
      </c>
      <c r="N33" s="54">
        <v>26</v>
      </c>
      <c r="O33" s="54">
        <v>20</v>
      </c>
      <c r="P33" s="54">
        <v>0.9</v>
      </c>
    </row>
    <row r="34" spans="1:16" x14ac:dyDescent="0.3">
      <c r="A34" s="138"/>
      <c r="B34" s="152"/>
      <c r="C34" s="11" t="s">
        <v>168</v>
      </c>
      <c r="D34" s="12">
        <v>100</v>
      </c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x14ac:dyDescent="0.3">
      <c r="A35" s="138">
        <v>2008</v>
      </c>
      <c r="B35" s="139">
        <v>43</v>
      </c>
      <c r="C35" s="27" t="s">
        <v>24</v>
      </c>
      <c r="D35" s="37" t="s">
        <v>126</v>
      </c>
      <c r="E35" s="50">
        <v>1.93</v>
      </c>
      <c r="F35" s="35">
        <v>6.34</v>
      </c>
      <c r="G35" s="35">
        <v>10.050000000000001</v>
      </c>
      <c r="H35" s="35">
        <v>104.16</v>
      </c>
      <c r="I35" s="35">
        <v>0.08</v>
      </c>
      <c r="J35" s="36">
        <v>11.38</v>
      </c>
      <c r="K35" s="36">
        <v>0.21</v>
      </c>
      <c r="L35" s="36">
        <v>2.4</v>
      </c>
      <c r="M35" s="36">
        <v>45.65</v>
      </c>
      <c r="N35" s="36">
        <v>73.11</v>
      </c>
      <c r="O35" s="36">
        <v>21.66</v>
      </c>
      <c r="P35" s="36">
        <v>1.49</v>
      </c>
    </row>
    <row r="36" spans="1:16" x14ac:dyDescent="0.3">
      <c r="A36" s="138"/>
      <c r="B36" s="139"/>
      <c r="C36" s="42" t="s">
        <v>134</v>
      </c>
      <c r="D36" s="42">
        <v>64</v>
      </c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</row>
    <row r="37" spans="1:16" x14ac:dyDescent="0.3">
      <c r="A37" s="138"/>
      <c r="B37" s="139"/>
      <c r="C37" s="42" t="s">
        <v>8</v>
      </c>
      <c r="D37" s="42">
        <v>43.1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</row>
    <row r="38" spans="1:16" x14ac:dyDescent="0.3">
      <c r="A38" s="138"/>
      <c r="B38" s="139"/>
      <c r="C38" s="42" t="s">
        <v>9</v>
      </c>
      <c r="D38" s="42">
        <v>10</v>
      </c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</row>
    <row r="39" spans="1:16" x14ac:dyDescent="0.3">
      <c r="A39" s="138"/>
      <c r="B39" s="139"/>
      <c r="C39" s="42" t="s">
        <v>10</v>
      </c>
      <c r="D39" s="42">
        <v>11.1</v>
      </c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</row>
    <row r="40" spans="1:16" x14ac:dyDescent="0.3">
      <c r="A40" s="138"/>
      <c r="B40" s="139"/>
      <c r="C40" s="42" t="s">
        <v>4</v>
      </c>
      <c r="D40" s="42">
        <v>5</v>
      </c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</row>
    <row r="41" spans="1:16" x14ac:dyDescent="0.3">
      <c r="A41" s="138"/>
      <c r="B41" s="139"/>
      <c r="C41" s="42" t="s">
        <v>2</v>
      </c>
      <c r="D41" s="42">
        <v>1.6</v>
      </c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1:16" x14ac:dyDescent="0.3">
      <c r="A42" s="138"/>
      <c r="B42" s="139"/>
      <c r="C42" s="59" t="s">
        <v>26</v>
      </c>
      <c r="D42" s="42">
        <v>200</v>
      </c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</row>
    <row r="43" spans="1:16" x14ac:dyDescent="0.3">
      <c r="A43" s="138"/>
      <c r="B43" s="139"/>
      <c r="C43" s="42" t="s">
        <v>142</v>
      </c>
      <c r="D43" s="42">
        <v>1.3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</row>
    <row r="44" spans="1:16" x14ac:dyDescent="0.3">
      <c r="A44" s="138"/>
      <c r="B44" s="139"/>
      <c r="C44" s="42" t="s">
        <v>11</v>
      </c>
      <c r="D44" s="42">
        <v>0.01</v>
      </c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</row>
    <row r="45" spans="1:16" x14ac:dyDescent="0.3">
      <c r="A45" s="138"/>
      <c r="B45" s="139"/>
      <c r="C45" s="42" t="s">
        <v>3</v>
      </c>
      <c r="D45" s="42">
        <v>1.25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</row>
    <row r="46" spans="1:16" x14ac:dyDescent="0.3">
      <c r="A46" s="138"/>
      <c r="B46" s="139"/>
      <c r="C46" s="42" t="s">
        <v>12</v>
      </c>
      <c r="D46" s="42">
        <v>10</v>
      </c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</row>
    <row r="47" spans="1:16" x14ac:dyDescent="0.3">
      <c r="A47" s="138"/>
      <c r="B47" s="139"/>
      <c r="C47" s="42" t="s">
        <v>13</v>
      </c>
      <c r="D47" s="42">
        <v>1.88</v>
      </c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1:16" ht="31.2" customHeight="1" x14ac:dyDescent="0.3">
      <c r="A48" s="192">
        <v>2008</v>
      </c>
      <c r="B48" s="139" t="s">
        <v>302</v>
      </c>
      <c r="C48" s="30" t="s">
        <v>280</v>
      </c>
      <c r="D48" s="21" t="s">
        <v>286</v>
      </c>
      <c r="E48" s="50">
        <v>31.21</v>
      </c>
      <c r="F48" s="35">
        <v>20.58</v>
      </c>
      <c r="G48" s="35">
        <v>0.3</v>
      </c>
      <c r="H48" s="35">
        <v>311.2</v>
      </c>
      <c r="I48" s="35">
        <v>0.16</v>
      </c>
      <c r="J48" s="36">
        <v>1</v>
      </c>
      <c r="K48" s="36">
        <v>0.06</v>
      </c>
      <c r="L48" s="36">
        <v>2.0099999999999998</v>
      </c>
      <c r="M48" s="36">
        <v>65.430000000000007</v>
      </c>
      <c r="N48" s="36">
        <v>312.58</v>
      </c>
      <c r="O48" s="36">
        <v>52.93</v>
      </c>
      <c r="P48" s="36">
        <v>4.1399999999999997</v>
      </c>
    </row>
    <row r="49" spans="1:16" x14ac:dyDescent="0.3">
      <c r="A49" s="193"/>
      <c r="B49" s="152"/>
      <c r="C49" s="11" t="s">
        <v>156</v>
      </c>
      <c r="D49" s="11">
        <v>144.29</v>
      </c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1:16" x14ac:dyDescent="0.3">
      <c r="A50" s="193"/>
      <c r="B50" s="152"/>
      <c r="C50" s="11" t="s">
        <v>26</v>
      </c>
      <c r="D50" s="11">
        <v>11.43</v>
      </c>
      <c r="E50" s="154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</row>
    <row r="51" spans="1:16" x14ac:dyDescent="0.3">
      <c r="A51" s="193"/>
      <c r="B51" s="152"/>
      <c r="C51" s="11" t="s">
        <v>4</v>
      </c>
      <c r="D51" s="11">
        <v>2.86</v>
      </c>
      <c r="E51" s="154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</row>
    <row r="52" spans="1:16" x14ac:dyDescent="0.3">
      <c r="A52" s="193"/>
      <c r="B52" s="152"/>
      <c r="C52" s="120" t="s">
        <v>303</v>
      </c>
      <c r="D52" s="47">
        <v>40</v>
      </c>
      <c r="E52" s="15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</row>
    <row r="53" spans="1:16" x14ac:dyDescent="0.3">
      <c r="A53" s="193"/>
      <c r="B53" s="152"/>
      <c r="C53" s="72" t="s">
        <v>22</v>
      </c>
      <c r="D53" s="72">
        <v>16.8</v>
      </c>
      <c r="E53" s="15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1:16" x14ac:dyDescent="0.3">
      <c r="A54" s="193"/>
      <c r="B54" s="152"/>
      <c r="C54" s="72" t="s">
        <v>17</v>
      </c>
      <c r="D54" s="72">
        <v>3.33</v>
      </c>
      <c r="E54" s="154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</row>
    <row r="55" spans="1:16" x14ac:dyDescent="0.3">
      <c r="A55" s="193"/>
      <c r="B55" s="152"/>
      <c r="C55" s="72" t="s">
        <v>4</v>
      </c>
      <c r="D55" s="72">
        <v>3.33</v>
      </c>
      <c r="E55" s="154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</row>
    <row r="56" spans="1:16" x14ac:dyDescent="0.3">
      <c r="A56" s="193"/>
      <c r="B56" s="152"/>
      <c r="C56" s="72" t="s">
        <v>26</v>
      </c>
      <c r="D56" s="72">
        <v>17.3</v>
      </c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</row>
    <row r="57" spans="1:16" x14ac:dyDescent="0.3">
      <c r="A57" s="194"/>
      <c r="B57" s="152"/>
      <c r="C57" s="72" t="s">
        <v>9</v>
      </c>
      <c r="D57" s="72">
        <v>6.8</v>
      </c>
      <c r="E57" s="15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</row>
    <row r="58" spans="1:16" x14ac:dyDescent="0.3">
      <c r="A58" s="192">
        <v>2008</v>
      </c>
      <c r="B58" s="139">
        <v>235</v>
      </c>
      <c r="C58" s="27" t="s">
        <v>157</v>
      </c>
      <c r="D58" s="37">
        <v>230</v>
      </c>
      <c r="E58" s="50">
        <v>6.03</v>
      </c>
      <c r="F58" s="35">
        <v>7.43</v>
      </c>
      <c r="G58" s="35">
        <v>30.94</v>
      </c>
      <c r="H58" s="35">
        <v>200.47</v>
      </c>
      <c r="I58" s="35">
        <v>0.12</v>
      </c>
      <c r="J58" s="36">
        <v>78.45</v>
      </c>
      <c r="K58" s="36">
        <v>0.23</v>
      </c>
      <c r="L58" s="36">
        <v>0.46</v>
      </c>
      <c r="M58" s="36">
        <v>132.18</v>
      </c>
      <c r="N58" s="36">
        <v>109.64</v>
      </c>
      <c r="O58" s="36">
        <v>45.59</v>
      </c>
      <c r="P58" s="36">
        <v>2.09</v>
      </c>
    </row>
    <row r="59" spans="1:16" x14ac:dyDescent="0.3">
      <c r="A59" s="193"/>
      <c r="B59" s="139"/>
      <c r="C59" s="42" t="s">
        <v>158</v>
      </c>
      <c r="D59" s="18">
        <v>241.5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1:16" x14ac:dyDescent="0.3">
      <c r="A60" s="193"/>
      <c r="B60" s="139"/>
      <c r="C60" s="42" t="s">
        <v>146</v>
      </c>
      <c r="D60" s="18">
        <v>10.35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</row>
    <row r="61" spans="1:16" x14ac:dyDescent="0.3">
      <c r="A61" s="193"/>
      <c r="B61" s="139"/>
      <c r="C61" s="42" t="s">
        <v>9</v>
      </c>
      <c r="D61" s="18">
        <v>9.1999999999999993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</row>
    <row r="62" spans="1:16" x14ac:dyDescent="0.3">
      <c r="A62" s="193"/>
      <c r="B62" s="139"/>
      <c r="C62" s="42" t="s">
        <v>136</v>
      </c>
      <c r="D62" s="18">
        <v>4.5999999999999996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</row>
    <row r="63" spans="1:16" x14ac:dyDescent="0.3">
      <c r="A63" s="193"/>
      <c r="B63" s="139"/>
      <c r="C63" s="42" t="s">
        <v>10</v>
      </c>
      <c r="D63" s="18">
        <v>13.8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</row>
    <row r="64" spans="1:16" x14ac:dyDescent="0.3">
      <c r="A64" s="193"/>
      <c r="B64" s="139"/>
      <c r="C64" s="42" t="s">
        <v>159</v>
      </c>
      <c r="D64" s="18">
        <v>7.36</v>
      </c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</row>
    <row r="65" spans="1:16" x14ac:dyDescent="0.3">
      <c r="A65" s="193"/>
      <c r="B65" s="139"/>
      <c r="C65" s="42" t="s">
        <v>17</v>
      </c>
      <c r="D65" s="18">
        <v>2.76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</row>
    <row r="66" spans="1:16" x14ac:dyDescent="0.3">
      <c r="A66" s="194"/>
      <c r="B66" s="139"/>
      <c r="C66" s="42" t="s">
        <v>2</v>
      </c>
      <c r="D66" s="18">
        <v>6.9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</row>
    <row r="67" spans="1:16" ht="31.2" x14ac:dyDescent="0.3">
      <c r="A67" s="138">
        <v>2008</v>
      </c>
      <c r="B67" s="139">
        <v>293</v>
      </c>
      <c r="C67" s="30" t="s">
        <v>60</v>
      </c>
      <c r="D67" s="21">
        <v>200</v>
      </c>
      <c r="E67" s="50">
        <v>2</v>
      </c>
      <c r="F67" s="35">
        <v>0.2</v>
      </c>
      <c r="G67" s="35">
        <v>5.8</v>
      </c>
      <c r="H67" s="35">
        <v>36</v>
      </c>
      <c r="I67" s="35">
        <v>0.02</v>
      </c>
      <c r="J67" s="36">
        <v>4</v>
      </c>
      <c r="K67" s="36">
        <v>0</v>
      </c>
      <c r="L67" s="36">
        <v>0.2</v>
      </c>
      <c r="M67" s="36">
        <v>14</v>
      </c>
      <c r="N67" s="36">
        <v>14</v>
      </c>
      <c r="O67" s="36">
        <v>8</v>
      </c>
      <c r="P67" s="36">
        <v>2.8</v>
      </c>
    </row>
    <row r="68" spans="1:16" x14ac:dyDescent="0.3">
      <c r="A68" s="138"/>
      <c r="B68" s="152"/>
      <c r="C68" s="72" t="s">
        <v>153</v>
      </c>
      <c r="D68" s="12">
        <v>200</v>
      </c>
      <c r="E68" s="133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</row>
    <row r="69" spans="1:16" x14ac:dyDescent="0.3">
      <c r="A69" s="138" t="s">
        <v>19</v>
      </c>
      <c r="B69" s="139" t="s">
        <v>19</v>
      </c>
      <c r="C69" s="30" t="s">
        <v>195</v>
      </c>
      <c r="D69" s="21">
        <v>60</v>
      </c>
      <c r="E69" s="50">
        <v>3.2700000000000005</v>
      </c>
      <c r="F69" s="35">
        <v>0.62999999999999989</v>
      </c>
      <c r="G69" s="35">
        <v>19.53</v>
      </c>
      <c r="H69" s="35">
        <v>96.765000000000015</v>
      </c>
      <c r="I69" s="35">
        <v>0.03</v>
      </c>
      <c r="J69" s="36">
        <v>0</v>
      </c>
      <c r="K69" s="36">
        <v>0</v>
      </c>
      <c r="L69" s="36">
        <v>0</v>
      </c>
      <c r="M69" s="36">
        <v>7.5149999999999997</v>
      </c>
      <c r="N69" s="36">
        <v>25.125</v>
      </c>
      <c r="O69" s="36">
        <v>7.8450000000000006</v>
      </c>
      <c r="P69" s="36">
        <v>0.62999999999999989</v>
      </c>
    </row>
    <row r="70" spans="1:16" x14ac:dyDescent="0.3">
      <c r="A70" s="138"/>
      <c r="B70" s="152"/>
      <c r="C70" s="11" t="s">
        <v>196</v>
      </c>
      <c r="D70" s="12">
        <v>60</v>
      </c>
      <c r="E70" s="135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3"/>
    </row>
    <row r="71" spans="1:16" x14ac:dyDescent="0.3">
      <c r="A71" s="138" t="s">
        <v>19</v>
      </c>
      <c r="B71" s="139" t="s">
        <v>19</v>
      </c>
      <c r="C71" s="27" t="s">
        <v>6</v>
      </c>
      <c r="D71" s="37">
        <v>55</v>
      </c>
      <c r="E71" s="112">
        <v>3.6025</v>
      </c>
      <c r="F71" s="112">
        <v>1.1274999999999999</v>
      </c>
      <c r="G71" s="112">
        <v>26.088333333333335</v>
      </c>
      <c r="H71" s="112">
        <v>128.91999999999999</v>
      </c>
      <c r="I71" s="112">
        <v>6.4166666666666677E-2</v>
      </c>
      <c r="J71" s="112">
        <v>0</v>
      </c>
      <c r="K71" s="112">
        <v>9.1666666666666684E-3</v>
      </c>
      <c r="L71" s="112">
        <v>0.54083333333333328</v>
      </c>
      <c r="M71" s="112">
        <v>8.9008333333333329</v>
      </c>
      <c r="N71" s="112">
        <v>34.842499999999994</v>
      </c>
      <c r="O71" s="112">
        <v>6.2333333333333334</v>
      </c>
      <c r="P71" s="112">
        <v>0.47666666666666663</v>
      </c>
    </row>
    <row r="72" spans="1:16" x14ac:dyDescent="0.3">
      <c r="A72" s="138"/>
      <c r="B72" s="139"/>
      <c r="C72" s="16" t="s">
        <v>6</v>
      </c>
      <c r="D72" s="16">
        <v>55</v>
      </c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</row>
    <row r="73" spans="1:16" x14ac:dyDescent="0.3">
      <c r="A73" s="149" t="s">
        <v>100</v>
      </c>
      <c r="B73" s="150"/>
      <c r="C73" s="150"/>
      <c r="D73" s="150"/>
      <c r="E73" s="69">
        <f>E33+E35+E48+E67+E69+E71+E58</f>
        <v>48.842500000000001</v>
      </c>
      <c r="F73" s="69">
        <f t="shared" ref="F73:P73" si="1">F33+F35+F48+F67+F69+F71+F58</f>
        <v>36.407499999999999</v>
      </c>
      <c r="G73" s="69">
        <f t="shared" si="1"/>
        <v>96.00833333333334</v>
      </c>
      <c r="H73" s="69">
        <f t="shared" si="1"/>
        <v>891.51499999999999</v>
      </c>
      <c r="I73" s="69">
        <f t="shared" si="1"/>
        <v>0.53416666666666679</v>
      </c>
      <c r="J73" s="69">
        <f t="shared" si="1"/>
        <v>119.83000000000001</v>
      </c>
      <c r="K73" s="69">
        <f t="shared" si="1"/>
        <v>0.64916666666666667</v>
      </c>
      <c r="L73" s="69">
        <f t="shared" si="1"/>
        <v>6.3108333333333331</v>
      </c>
      <c r="M73" s="69">
        <f t="shared" si="1"/>
        <v>287.67583333333334</v>
      </c>
      <c r="N73" s="69">
        <f t="shared" si="1"/>
        <v>595.29750000000001</v>
      </c>
      <c r="O73" s="69">
        <f t="shared" si="1"/>
        <v>162.25833333333333</v>
      </c>
      <c r="P73" s="69">
        <f t="shared" si="1"/>
        <v>12.526666666666664</v>
      </c>
    </row>
    <row r="76" spans="1:16" x14ac:dyDescent="0.3">
      <c r="L76" s="77" t="s">
        <v>275</v>
      </c>
      <c r="O76" s="111" t="s">
        <v>282</v>
      </c>
    </row>
    <row r="77" spans="1:16" x14ac:dyDescent="0.3">
      <c r="A77" s="153" t="s">
        <v>81</v>
      </c>
      <c r="B77" s="153" t="s">
        <v>84</v>
      </c>
      <c r="C77" s="153" t="s">
        <v>82</v>
      </c>
      <c r="D77" s="153" t="s">
        <v>83</v>
      </c>
      <c r="E77" s="153" t="s">
        <v>88</v>
      </c>
      <c r="F77" s="153"/>
      <c r="G77" s="153"/>
      <c r="H77" s="153" t="s">
        <v>89</v>
      </c>
      <c r="I77" s="153" t="s">
        <v>90</v>
      </c>
      <c r="J77" s="153"/>
      <c r="K77" s="153"/>
      <c r="L77" s="153"/>
      <c r="M77" s="153" t="s">
        <v>94</v>
      </c>
      <c r="N77" s="153"/>
      <c r="O77" s="153"/>
      <c r="P77" s="153"/>
    </row>
    <row r="78" spans="1:16" x14ac:dyDescent="0.3">
      <c r="A78" s="153"/>
      <c r="B78" s="153"/>
      <c r="C78" s="153"/>
      <c r="D78" s="153"/>
      <c r="E78" s="15" t="s">
        <v>85</v>
      </c>
      <c r="F78" s="15" t="s">
        <v>86</v>
      </c>
      <c r="G78" s="15" t="s">
        <v>87</v>
      </c>
      <c r="H78" s="153"/>
      <c r="I78" s="15" t="s">
        <v>91</v>
      </c>
      <c r="J78" s="15" t="s">
        <v>57</v>
      </c>
      <c r="K78" s="15" t="s">
        <v>58</v>
      </c>
      <c r="L78" s="15" t="s">
        <v>92</v>
      </c>
      <c r="M78" s="15" t="s">
        <v>93</v>
      </c>
      <c r="N78" s="15" t="s">
        <v>54</v>
      </c>
      <c r="O78" s="15" t="s">
        <v>55</v>
      </c>
      <c r="P78" s="15" t="s">
        <v>56</v>
      </c>
    </row>
    <row r="79" spans="1:16" x14ac:dyDescent="0.3">
      <c r="A79" s="20">
        <v>1</v>
      </c>
      <c r="B79" s="20">
        <v>2</v>
      </c>
      <c r="C79" s="20">
        <v>3</v>
      </c>
      <c r="D79" s="20">
        <v>4</v>
      </c>
      <c r="E79" s="20">
        <v>5</v>
      </c>
      <c r="F79" s="20">
        <v>6</v>
      </c>
      <c r="G79" s="20">
        <v>7</v>
      </c>
      <c r="H79" s="20">
        <v>8</v>
      </c>
      <c r="I79" s="20">
        <v>9</v>
      </c>
      <c r="J79" s="20">
        <v>10</v>
      </c>
      <c r="K79" s="20">
        <v>11</v>
      </c>
      <c r="L79" s="20">
        <v>12</v>
      </c>
      <c r="M79" s="20">
        <v>13</v>
      </c>
      <c r="N79" s="20">
        <v>14</v>
      </c>
      <c r="O79" s="20">
        <v>15</v>
      </c>
      <c r="P79" s="20">
        <v>16</v>
      </c>
    </row>
    <row r="80" spans="1:16" x14ac:dyDescent="0.3">
      <c r="A80" s="137" t="s">
        <v>215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</row>
    <row r="81" spans="1:16" x14ac:dyDescent="0.3">
      <c r="A81" s="137" t="s">
        <v>98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</row>
    <row r="82" spans="1:16" x14ac:dyDescent="0.3">
      <c r="A82" s="138" t="s">
        <v>19</v>
      </c>
      <c r="B82" s="139" t="s">
        <v>19</v>
      </c>
      <c r="C82" s="27" t="s">
        <v>200</v>
      </c>
      <c r="D82" s="37">
        <v>40</v>
      </c>
      <c r="E82" s="50">
        <v>1.3</v>
      </c>
      <c r="F82" s="50">
        <v>2.88</v>
      </c>
      <c r="G82" s="50">
        <v>14.36</v>
      </c>
      <c r="H82" s="50">
        <v>87.4</v>
      </c>
      <c r="I82" s="50">
        <v>0</v>
      </c>
      <c r="J82" s="50">
        <v>0</v>
      </c>
      <c r="K82" s="50">
        <v>0</v>
      </c>
      <c r="L82" s="70">
        <v>0</v>
      </c>
      <c r="M82" s="50">
        <v>4</v>
      </c>
      <c r="N82" s="50">
        <v>1.38</v>
      </c>
      <c r="O82" s="50">
        <v>0.26</v>
      </c>
      <c r="P82" s="50">
        <v>0.02</v>
      </c>
    </row>
    <row r="83" spans="1:16" x14ac:dyDescent="0.3">
      <c r="A83" s="138"/>
      <c r="B83" s="139"/>
      <c r="C83" s="65" t="s">
        <v>200</v>
      </c>
      <c r="D83" s="65">
        <v>40</v>
      </c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</row>
    <row r="84" spans="1:16" ht="31.2" x14ac:dyDescent="0.3">
      <c r="A84" s="138">
        <v>2008</v>
      </c>
      <c r="B84" s="139" t="s">
        <v>256</v>
      </c>
      <c r="C84" s="27" t="s">
        <v>274</v>
      </c>
      <c r="D84" s="21" t="s">
        <v>284</v>
      </c>
      <c r="E84" s="29">
        <v>25.55</v>
      </c>
      <c r="F84" s="22">
        <v>17.32</v>
      </c>
      <c r="G84" s="22">
        <v>55.5</v>
      </c>
      <c r="H84" s="22">
        <v>638.65</v>
      </c>
      <c r="I84" s="22">
        <v>0.23</v>
      </c>
      <c r="J84" s="22">
        <v>7.2</v>
      </c>
      <c r="K84" s="22">
        <v>3.2</v>
      </c>
      <c r="L84" s="22">
        <v>2.2599999999999998</v>
      </c>
      <c r="M84" s="22">
        <v>243.66</v>
      </c>
      <c r="N84" s="22">
        <v>366.52</v>
      </c>
      <c r="O84" s="22">
        <v>111.66</v>
      </c>
      <c r="P84" s="22">
        <v>2.7</v>
      </c>
    </row>
    <row r="85" spans="1:16" x14ac:dyDescent="0.3">
      <c r="A85" s="138"/>
      <c r="B85" s="138"/>
      <c r="C85" s="25" t="s">
        <v>9</v>
      </c>
      <c r="D85" s="12">
        <v>150.4</v>
      </c>
      <c r="E85" s="180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</row>
    <row r="86" spans="1:16" x14ac:dyDescent="0.3">
      <c r="A86" s="138"/>
      <c r="B86" s="138"/>
      <c r="C86" s="25" t="s">
        <v>4</v>
      </c>
      <c r="D86" s="12">
        <v>12</v>
      </c>
      <c r="E86" s="180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</row>
    <row r="87" spans="1:16" x14ac:dyDescent="0.3">
      <c r="A87" s="138"/>
      <c r="B87" s="138"/>
      <c r="C87" s="25" t="s">
        <v>22</v>
      </c>
      <c r="D87" s="12">
        <v>36.799999999999997</v>
      </c>
      <c r="E87" s="180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</row>
    <row r="88" spans="1:16" x14ac:dyDescent="0.3">
      <c r="A88" s="138"/>
      <c r="B88" s="138"/>
      <c r="C88" s="25" t="s">
        <v>36</v>
      </c>
      <c r="D88" s="12">
        <v>24</v>
      </c>
      <c r="E88" s="180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</row>
    <row r="89" spans="1:16" x14ac:dyDescent="0.3">
      <c r="A89" s="138"/>
      <c r="B89" s="138"/>
      <c r="C89" s="25" t="s">
        <v>41</v>
      </c>
      <c r="D89" s="12">
        <v>89.6</v>
      </c>
      <c r="E89" s="180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</row>
    <row r="90" spans="1:16" x14ac:dyDescent="0.3">
      <c r="A90" s="138"/>
      <c r="B90" s="138"/>
      <c r="C90" s="25" t="s">
        <v>35</v>
      </c>
      <c r="D90" s="12">
        <v>9.6</v>
      </c>
      <c r="E90" s="180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</row>
    <row r="91" spans="1:16" x14ac:dyDescent="0.3">
      <c r="A91" s="138"/>
      <c r="B91" s="138"/>
      <c r="C91" s="25" t="s">
        <v>2</v>
      </c>
      <c r="D91" s="12">
        <v>9.6</v>
      </c>
      <c r="E91" s="180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16" x14ac:dyDescent="0.3">
      <c r="A92" s="138"/>
      <c r="B92" s="138"/>
      <c r="C92" s="25" t="s">
        <v>257</v>
      </c>
      <c r="D92" s="12">
        <v>6.4</v>
      </c>
      <c r="E92" s="180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</row>
    <row r="93" spans="1:16" x14ac:dyDescent="0.3">
      <c r="A93" s="138"/>
      <c r="B93" s="138"/>
      <c r="C93" s="25" t="s">
        <v>12</v>
      </c>
      <c r="D93" s="12">
        <v>6.4</v>
      </c>
      <c r="E93" s="180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</row>
    <row r="94" spans="1:16" x14ac:dyDescent="0.3">
      <c r="A94" s="138"/>
      <c r="B94" s="138"/>
      <c r="C94" s="28" t="s">
        <v>63</v>
      </c>
      <c r="D94" s="26">
        <v>85</v>
      </c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</row>
    <row r="95" spans="1:16" x14ac:dyDescent="0.3">
      <c r="A95" s="138"/>
      <c r="B95" s="138"/>
      <c r="C95" s="16" t="s">
        <v>22</v>
      </c>
      <c r="D95" s="18">
        <v>63</v>
      </c>
      <c r="E95" s="180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</row>
    <row r="96" spans="1:16" x14ac:dyDescent="0.3">
      <c r="A96" s="138"/>
      <c r="B96" s="138"/>
      <c r="C96" s="16" t="s">
        <v>26</v>
      </c>
      <c r="D96" s="18">
        <v>21</v>
      </c>
      <c r="E96" s="180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</row>
    <row r="97" spans="1:16" x14ac:dyDescent="0.3">
      <c r="A97" s="138"/>
      <c r="B97" s="138"/>
      <c r="C97" s="16" t="s">
        <v>17</v>
      </c>
      <c r="D97" s="18">
        <v>3.36</v>
      </c>
      <c r="E97" s="180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</row>
    <row r="98" spans="1:16" x14ac:dyDescent="0.3">
      <c r="A98" s="138"/>
      <c r="B98" s="138"/>
      <c r="C98" s="16" t="s">
        <v>4</v>
      </c>
      <c r="D98" s="18">
        <v>3.36</v>
      </c>
      <c r="E98" s="180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</row>
    <row r="99" spans="1:16" x14ac:dyDescent="0.3">
      <c r="A99" s="138"/>
      <c r="B99" s="138"/>
      <c r="C99" s="16" t="s">
        <v>2</v>
      </c>
      <c r="D99" s="18">
        <v>8.4</v>
      </c>
      <c r="E99" s="180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</row>
    <row r="100" spans="1:16" x14ac:dyDescent="0.3">
      <c r="A100" s="138"/>
      <c r="B100" s="138"/>
      <c r="C100" s="16" t="s">
        <v>43</v>
      </c>
      <c r="D100" s="18">
        <v>0.04</v>
      </c>
      <c r="E100" s="180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</row>
    <row r="101" spans="1:16" x14ac:dyDescent="0.3">
      <c r="A101" s="138" t="s">
        <v>19</v>
      </c>
      <c r="B101" s="139" t="s">
        <v>19</v>
      </c>
      <c r="C101" s="30" t="s">
        <v>176</v>
      </c>
      <c r="D101" s="21">
        <v>200</v>
      </c>
      <c r="E101" s="41">
        <v>5.4</v>
      </c>
      <c r="F101" s="38">
        <v>5</v>
      </c>
      <c r="G101" s="38">
        <v>21.6</v>
      </c>
      <c r="H101" s="38">
        <v>158</v>
      </c>
      <c r="I101" s="38">
        <v>0.06</v>
      </c>
      <c r="J101" s="39">
        <v>1.8</v>
      </c>
      <c r="K101" s="39">
        <v>0.04</v>
      </c>
      <c r="L101" s="39">
        <v>0</v>
      </c>
      <c r="M101" s="39">
        <v>242</v>
      </c>
      <c r="N101" s="39">
        <v>188</v>
      </c>
      <c r="O101" s="39">
        <v>30</v>
      </c>
      <c r="P101" s="39">
        <v>0.2</v>
      </c>
    </row>
    <row r="102" spans="1:16" x14ac:dyDescent="0.3">
      <c r="A102" s="138"/>
      <c r="B102" s="152"/>
      <c r="C102" s="11" t="s">
        <v>176</v>
      </c>
      <c r="D102" s="12">
        <v>200</v>
      </c>
      <c r="E102" s="178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</row>
    <row r="103" spans="1:16" x14ac:dyDescent="0.3">
      <c r="A103" s="138" t="s">
        <v>19</v>
      </c>
      <c r="B103" s="139" t="s">
        <v>19</v>
      </c>
      <c r="C103" s="27" t="s">
        <v>6</v>
      </c>
      <c r="D103" s="37">
        <v>55</v>
      </c>
      <c r="E103" s="112">
        <v>3.6025</v>
      </c>
      <c r="F103" s="112">
        <v>1.1274999999999999</v>
      </c>
      <c r="G103" s="112">
        <v>26.088333333333335</v>
      </c>
      <c r="H103" s="112">
        <v>128.91999999999999</v>
      </c>
      <c r="I103" s="112">
        <v>6.4166666666666677E-2</v>
      </c>
      <c r="J103" s="112">
        <v>0</v>
      </c>
      <c r="K103" s="112">
        <v>9.1666666666666684E-3</v>
      </c>
      <c r="L103" s="112">
        <v>0.54083333333333328</v>
      </c>
      <c r="M103" s="112">
        <v>8.9008333333333329</v>
      </c>
      <c r="N103" s="112">
        <v>34.842499999999994</v>
      </c>
      <c r="O103" s="112">
        <v>6.2333333333333334</v>
      </c>
      <c r="P103" s="112">
        <v>0.47666666666666663</v>
      </c>
    </row>
    <row r="104" spans="1:16" x14ac:dyDescent="0.3">
      <c r="A104" s="138"/>
      <c r="B104" s="139"/>
      <c r="C104" s="16" t="s">
        <v>6</v>
      </c>
      <c r="D104" s="16">
        <v>55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</row>
    <row r="105" spans="1:16" x14ac:dyDescent="0.3">
      <c r="A105" s="149" t="s">
        <v>100</v>
      </c>
      <c r="B105" s="150"/>
      <c r="C105" s="150"/>
      <c r="D105" s="150"/>
      <c r="E105" s="69">
        <f>E84+E101+E103+E82</f>
        <v>35.852499999999999</v>
      </c>
      <c r="F105" s="69">
        <f t="shared" ref="F105:P105" si="2">F84+F101+F103+F82</f>
        <v>26.327500000000001</v>
      </c>
      <c r="G105" s="69">
        <f t="shared" si="2"/>
        <v>117.54833333333333</v>
      </c>
      <c r="H105" s="69">
        <f t="shared" si="2"/>
        <v>1012.9699999999999</v>
      </c>
      <c r="I105" s="69">
        <f t="shared" si="2"/>
        <v>0.35416666666666674</v>
      </c>
      <c r="J105" s="69">
        <f t="shared" si="2"/>
        <v>9</v>
      </c>
      <c r="K105" s="69">
        <f t="shared" si="2"/>
        <v>3.249166666666667</v>
      </c>
      <c r="L105" s="69">
        <f t="shared" si="2"/>
        <v>2.8008333333333333</v>
      </c>
      <c r="M105" s="69">
        <f t="shared" si="2"/>
        <v>498.56083333333328</v>
      </c>
      <c r="N105" s="69">
        <f t="shared" si="2"/>
        <v>590.74249999999995</v>
      </c>
      <c r="O105" s="69">
        <f t="shared" si="2"/>
        <v>148.15333333333331</v>
      </c>
      <c r="P105" s="69">
        <f t="shared" si="2"/>
        <v>3.3966666666666669</v>
      </c>
    </row>
    <row r="106" spans="1:16" x14ac:dyDescent="0.3">
      <c r="A106" s="149" t="s">
        <v>174</v>
      </c>
      <c r="B106" s="150"/>
      <c r="C106" s="150"/>
      <c r="D106" s="151"/>
      <c r="E106" s="69">
        <f>E105+E73+E25</f>
        <v>117.7075</v>
      </c>
      <c r="F106" s="69">
        <f t="shared" ref="F106:P106" si="3">F105+F73+F25</f>
        <v>100.46249999999999</v>
      </c>
      <c r="G106" s="69">
        <f t="shared" si="3"/>
        <v>296.78500000000003</v>
      </c>
      <c r="H106" s="69">
        <f t="shared" si="3"/>
        <v>2708.71</v>
      </c>
      <c r="I106" s="69">
        <f t="shared" si="3"/>
        <v>1.2225000000000001</v>
      </c>
      <c r="J106" s="69">
        <f t="shared" si="3"/>
        <v>162.18</v>
      </c>
      <c r="K106" s="69">
        <f t="shared" si="3"/>
        <v>4.5274999999999999</v>
      </c>
      <c r="L106" s="69">
        <f t="shared" si="3"/>
        <v>11.3125</v>
      </c>
      <c r="M106" s="69">
        <f t="shared" si="3"/>
        <v>1542.5225</v>
      </c>
      <c r="N106" s="69">
        <f t="shared" si="3"/>
        <v>1964.0675000000001</v>
      </c>
      <c r="O106" s="69">
        <f t="shared" si="3"/>
        <v>402</v>
      </c>
      <c r="P106" s="69">
        <f t="shared" si="3"/>
        <v>25.279999999999994</v>
      </c>
    </row>
  </sheetData>
  <mergeCells count="82">
    <mergeCell ref="A7:A8"/>
    <mergeCell ref="E16:P20"/>
    <mergeCell ref="E24:P24"/>
    <mergeCell ref="A9:A14"/>
    <mergeCell ref="B7:B8"/>
    <mergeCell ref="A23:A24"/>
    <mergeCell ref="B23:B24"/>
    <mergeCell ref="B21:B22"/>
    <mergeCell ref="E10:P14"/>
    <mergeCell ref="C2:C3"/>
    <mergeCell ref="D2:D3"/>
    <mergeCell ref="E2:G2"/>
    <mergeCell ref="I2:L2"/>
    <mergeCell ref="M28:P28"/>
    <mergeCell ref="I28:L28"/>
    <mergeCell ref="E22:P22"/>
    <mergeCell ref="E8:P8"/>
    <mergeCell ref="H2:H3"/>
    <mergeCell ref="A5:P5"/>
    <mergeCell ref="A6:P6"/>
    <mergeCell ref="A2:A3"/>
    <mergeCell ref="B2:B3"/>
    <mergeCell ref="M2:P2"/>
    <mergeCell ref="B9:B14"/>
    <mergeCell ref="A25:D25"/>
    <mergeCell ref="A28:A29"/>
    <mergeCell ref="C28:C29"/>
    <mergeCell ref="D28:D29"/>
    <mergeCell ref="B28:B29"/>
    <mergeCell ref="B15:B20"/>
    <mergeCell ref="A21:A22"/>
    <mergeCell ref="A15:A20"/>
    <mergeCell ref="A58:A66"/>
    <mergeCell ref="B35:B47"/>
    <mergeCell ref="A48:A57"/>
    <mergeCell ref="E28:G28"/>
    <mergeCell ref="B48:B57"/>
    <mergeCell ref="E49:P57"/>
    <mergeCell ref="B58:B66"/>
    <mergeCell ref="E59:P66"/>
    <mergeCell ref="A35:A47"/>
    <mergeCell ref="A32:P32"/>
    <mergeCell ref="E36:P47"/>
    <mergeCell ref="A33:A34"/>
    <mergeCell ref="H28:H29"/>
    <mergeCell ref="E34:P34"/>
    <mergeCell ref="B33:B34"/>
    <mergeCell ref="A31:P31"/>
    <mergeCell ref="A73:D73"/>
    <mergeCell ref="E68:P68"/>
    <mergeCell ref="E70:P70"/>
    <mergeCell ref="A69:A70"/>
    <mergeCell ref="B69:B70"/>
    <mergeCell ref="B71:B72"/>
    <mergeCell ref="A67:A68"/>
    <mergeCell ref="B67:B68"/>
    <mergeCell ref="A71:A72"/>
    <mergeCell ref="E72:P72"/>
    <mergeCell ref="M77:P77"/>
    <mergeCell ref="E77:G77"/>
    <mergeCell ref="D77:D78"/>
    <mergeCell ref="E85:P100"/>
    <mergeCell ref="B82:B83"/>
    <mergeCell ref="B77:B78"/>
    <mergeCell ref="I77:L77"/>
    <mergeCell ref="E83:P83"/>
    <mergeCell ref="A80:P80"/>
    <mergeCell ref="A81:P81"/>
    <mergeCell ref="A82:A83"/>
    <mergeCell ref="A77:A78"/>
    <mergeCell ref="H77:H78"/>
    <mergeCell ref="C77:C78"/>
    <mergeCell ref="E104:P104"/>
    <mergeCell ref="E102:P102"/>
    <mergeCell ref="A84:A100"/>
    <mergeCell ref="B84:B100"/>
    <mergeCell ref="A106:D106"/>
    <mergeCell ref="A105:D105"/>
    <mergeCell ref="A103:A104"/>
    <mergeCell ref="B101:B102"/>
    <mergeCell ref="B103:B104"/>
    <mergeCell ref="A101:A102"/>
  </mergeCells>
  <phoneticPr fontId="7" type="noConversion"/>
  <pageMargins left="0.23622047244094491" right="0.23622047244094491" top="0.94488188976377963" bottom="7.874015748031496E-2" header="0.31496062992125984" footer="0.31496062992125984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титул лист</vt:lpstr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  <vt:lpstr>'день 10'!Область_печати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2016-10-12T05:52:43Z</cp:lastPrinted>
  <dcterms:created xsi:type="dcterms:W3CDTF">2006-09-16T00:00:00Z</dcterms:created>
  <dcterms:modified xsi:type="dcterms:W3CDTF">2020-08-18T08:51:28Z</dcterms:modified>
</cp:coreProperties>
</file>